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65 Vybudování výukové stáje pro dojný skot/PD/VV/"/>
    </mc:Choice>
  </mc:AlternateContent>
  <xr:revisionPtr revIDLastSave="1" documentId="8_{16035A99-37F4-4A4B-AD0E-126A4E8F4CE4}" xr6:coauthVersionLast="47" xr6:coauthVersionMax="47" xr10:uidLastSave="{CD880567-5D05-4C92-B95C-9B70945C4C98}"/>
  <bookViews>
    <workbookView xWindow="-120" yWindow="-120" windowWidth="29040" windowHeight="15840" xr2:uid="{00000000-000D-0000-FFFF-FFFF00000000}"/>
  </bookViews>
  <sheets>
    <sheet name="List" sheetId="1" r:id="rId1"/>
  </sheets>
  <definedNames>
    <definedName name="afterdetail_rkap">List!#REF!</definedName>
    <definedName name="afterdetail_rozpocty">List!#REF!</definedName>
    <definedName name="before_rkap">List!#REF!</definedName>
    <definedName name="before_rozpocty">List!#REF!</definedName>
    <definedName name="beforeafterdetail_rozpocty.Poznamka2.1">List!#REF!</definedName>
    <definedName name="beforedetail_rozpocty">List!#REF!</definedName>
    <definedName name="beforetop_rkap">List!#REF!</definedName>
    <definedName name="body_hlavy">List!#REF!</definedName>
    <definedName name="body_memrekapdph">List!#REF!</definedName>
    <definedName name="body_phlavy">List!#REF!</definedName>
    <definedName name="body_prekap">List!#REF!</definedName>
    <definedName name="body_rkap">List!#REF!</definedName>
    <definedName name="body_rozpocty">List!#REF!</definedName>
    <definedName name="body_rozpočty">List!#REF!</definedName>
    <definedName name="body_rpolozky">List!#REF!</definedName>
    <definedName name="body_rpolozky.Poznamka2">List!#REF!</definedName>
    <definedName name="celkembezdph">List!#REF!</definedName>
    <definedName name="celkemsdph">List!#REF!</definedName>
    <definedName name="celkemsdph.Poznamka2">List!#REF!</definedName>
    <definedName name="celklemsdph">List!#REF!</definedName>
    <definedName name="end_rozpocty">List!#REF!</definedName>
    <definedName name="firmy_rozpocty.0">List!#REF!</definedName>
    <definedName name="firmy_rozpocty.1">List!#REF!</definedName>
    <definedName name="firmy_rozpocty_pozn.Poznamka2">List!#REF!</definedName>
    <definedName name="sum_memrekapdph">List!#REF!</definedName>
    <definedName name="sum_prekap">List!#REF!</definedName>
    <definedName name="top_memrekapdph">List!#REF!</definedName>
    <definedName name="top_phlavy">List!#REF!</definedName>
    <definedName name="top_rkap">List!#REF!</definedName>
    <definedName name="top_rozpocty">List!#REF!</definedName>
    <definedName name="top_rpolozky">List!#REF!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2" i="1" l="1"/>
  <c r="G72" i="1"/>
  <c r="H45" i="1"/>
  <c r="G45" i="1"/>
  <c r="H71" i="1"/>
  <c r="G71" i="1"/>
  <c r="H70" i="1"/>
  <c r="G70" i="1"/>
  <c r="H35" i="1"/>
  <c r="G35" i="1"/>
  <c r="H69" i="1"/>
  <c r="G69" i="1"/>
  <c r="H34" i="1"/>
  <c r="G34" i="1"/>
  <c r="H68" i="1"/>
  <c r="G68" i="1"/>
  <c r="H67" i="1"/>
  <c r="G67" i="1"/>
  <c r="H66" i="1"/>
  <c r="G66" i="1"/>
  <c r="H95" i="1"/>
  <c r="G95" i="1"/>
  <c r="H94" i="1"/>
  <c r="G94" i="1"/>
  <c r="H90" i="1"/>
  <c r="G90" i="1"/>
  <c r="H117" i="1"/>
  <c r="G117" i="1"/>
  <c r="H65" i="1"/>
  <c r="G65" i="1"/>
  <c r="H59" i="1"/>
  <c r="G59" i="1"/>
  <c r="H83" i="1"/>
  <c r="G83" i="1"/>
  <c r="H116" i="1"/>
  <c r="G116" i="1"/>
  <c r="H115" i="1"/>
  <c r="G115" i="1"/>
  <c r="H114" i="1"/>
  <c r="G114" i="1"/>
  <c r="H88" i="1"/>
  <c r="G88" i="1"/>
  <c r="H81" i="1"/>
  <c r="G81" i="1"/>
  <c r="H62" i="1"/>
  <c r="G62" i="1"/>
  <c r="H61" i="1"/>
  <c r="G61" i="1"/>
  <c r="H57" i="1"/>
  <c r="G57" i="1"/>
  <c r="G44" i="1"/>
  <c r="H44" i="1"/>
  <c r="G80" i="1"/>
  <c r="H80" i="1"/>
  <c r="H82" i="1"/>
  <c r="G82" i="1"/>
  <c r="H64" i="1"/>
  <c r="G64" i="1"/>
  <c r="H63" i="1"/>
  <c r="G63" i="1"/>
  <c r="H56" i="1"/>
  <c r="G56" i="1"/>
  <c r="G125" i="1"/>
  <c r="H125" i="1"/>
  <c r="H86" i="1"/>
  <c r="G86" i="1"/>
  <c r="G87" i="1"/>
  <c r="H113" i="1"/>
  <c r="G113" i="1"/>
  <c r="I113" i="1" s="1"/>
  <c r="G104" i="1"/>
  <c r="H104" i="1"/>
  <c r="G105" i="1"/>
  <c r="H105" i="1"/>
  <c r="H103" i="1"/>
  <c r="G103" i="1"/>
  <c r="G55" i="1"/>
  <c r="H55" i="1"/>
  <c r="G58" i="1"/>
  <c r="H58" i="1"/>
  <c r="G60" i="1"/>
  <c r="H60" i="1"/>
  <c r="I60" i="1" s="1"/>
  <c r="G75" i="1"/>
  <c r="H75" i="1"/>
  <c r="G76" i="1"/>
  <c r="H76" i="1"/>
  <c r="G77" i="1"/>
  <c r="H77" i="1"/>
  <c r="G78" i="1"/>
  <c r="H78" i="1"/>
  <c r="G79" i="1"/>
  <c r="H79" i="1"/>
  <c r="H87" i="1"/>
  <c r="G89" i="1"/>
  <c r="H89" i="1"/>
  <c r="G93" i="1"/>
  <c r="H93" i="1"/>
  <c r="G43" i="1"/>
  <c r="H43" i="1"/>
  <c r="G46" i="1"/>
  <c r="H46" i="1"/>
  <c r="G47" i="1"/>
  <c r="H47" i="1"/>
  <c r="H42" i="1"/>
  <c r="G42" i="1"/>
  <c r="H33" i="1"/>
  <c r="G33" i="1"/>
  <c r="I87" i="1" l="1"/>
  <c r="I125" i="1"/>
  <c r="I128" i="1" s="1"/>
  <c r="I15" i="1" s="1"/>
  <c r="I61" i="1"/>
  <c r="I81" i="1"/>
  <c r="I114" i="1"/>
  <c r="I116" i="1"/>
  <c r="I59" i="1"/>
  <c r="I117" i="1"/>
  <c r="I94" i="1"/>
  <c r="I66" i="1"/>
  <c r="I68" i="1"/>
  <c r="I69" i="1"/>
  <c r="I70" i="1"/>
  <c r="I79" i="1"/>
  <c r="I103" i="1"/>
  <c r="I33" i="1"/>
  <c r="I43" i="1"/>
  <c r="I56" i="1"/>
  <c r="I80" i="1"/>
  <c r="I62" i="1"/>
  <c r="I67" i="1"/>
  <c r="I72" i="1"/>
  <c r="I47" i="1"/>
  <c r="I89" i="1"/>
  <c r="I64" i="1"/>
  <c r="I88" i="1"/>
  <c r="I65" i="1"/>
  <c r="I95" i="1"/>
  <c r="I34" i="1"/>
  <c r="I71" i="1"/>
  <c r="I104" i="1"/>
  <c r="I13" i="1"/>
  <c r="D19" i="1" s="1"/>
  <c r="I19" i="1" s="1"/>
  <c r="I93" i="1"/>
  <c r="I42" i="1"/>
  <c r="I46" i="1"/>
  <c r="I82" i="1"/>
  <c r="I45" i="1"/>
  <c r="I44" i="1"/>
  <c r="I77" i="1"/>
  <c r="I75" i="1"/>
  <c r="I58" i="1"/>
  <c r="I78" i="1"/>
  <c r="I76" i="1"/>
  <c r="I55" i="1"/>
  <c r="I105" i="1"/>
  <c r="I63" i="1"/>
  <c r="I12" i="1"/>
  <c r="D18" i="1" s="1"/>
  <c r="I18" i="1" s="1"/>
  <c r="I86" i="1"/>
  <c r="I57" i="1"/>
  <c r="I115" i="1"/>
  <c r="I83" i="1"/>
  <c r="I90" i="1"/>
  <c r="I35" i="1"/>
  <c r="I129" i="1"/>
  <c r="I120" i="1" l="1"/>
  <c r="I37" i="1"/>
  <c r="I38" i="1" s="1"/>
  <c r="I108" i="1"/>
  <c r="I109" i="1" s="1"/>
  <c r="I49" i="1"/>
  <c r="I50" i="1" s="1"/>
  <c r="I98" i="1"/>
  <c r="I99" i="1" s="1"/>
  <c r="I16" i="1"/>
  <c r="I121" i="1"/>
  <c r="I14" i="1" l="1"/>
  <c r="D20" i="1" s="1"/>
  <c r="I20" i="1" s="1"/>
  <c r="I21" i="1" s="1"/>
  <c r="I22" i="1" s="1"/>
  <c r="I25" i="1" s="1"/>
  <c r="I26" i="1" s="1"/>
  <c r="I11" i="1"/>
  <c r="I10" i="1"/>
  <c r="D17" i="1" s="1"/>
  <c r="I17" i="1" s="1"/>
</calcChain>
</file>

<file path=xl/sharedStrings.xml><?xml version="1.0" encoding="utf-8"?>
<sst xmlns="http://schemas.openxmlformats.org/spreadsheetml/2006/main" count="277" uniqueCount="167">
  <si>
    <t>Uzemnění</t>
  </si>
  <si>
    <t>Celkem</t>
  </si>
  <si>
    <t>Dne:</t>
  </si>
  <si>
    <t>Popis položky</t>
  </si>
  <si>
    <t>MJ</t>
  </si>
  <si>
    <t>ks</t>
  </si>
  <si>
    <t>m</t>
  </si>
  <si>
    <t>Revizní práce, měření</t>
  </si>
  <si>
    <t>Č. pol.</t>
  </si>
  <si>
    <t>Včetně DPH</t>
  </si>
  <si>
    <t>Jedn. Cena materiál</t>
  </si>
  <si>
    <t>Jedn. Cena montáž</t>
  </si>
  <si>
    <t>Instalační přístroje a materiál</t>
  </si>
  <si>
    <t>Trubky, lišty, kabelové žlaby</t>
  </si>
  <si>
    <t>Koordinace postupu prací s ostatními profesemi</t>
  </si>
  <si>
    <t>1.Dodávky</t>
  </si>
  <si>
    <t>1.1</t>
  </si>
  <si>
    <t>1.2</t>
  </si>
  <si>
    <t>2. Svítidla</t>
  </si>
  <si>
    <t>2.1</t>
  </si>
  <si>
    <t>Počet</t>
  </si>
  <si>
    <t>3. Materiál</t>
  </si>
  <si>
    <t>3.1</t>
  </si>
  <si>
    <t>3.2</t>
  </si>
  <si>
    <t>4.3</t>
  </si>
  <si>
    <t>4.2</t>
  </si>
  <si>
    <t>4.1</t>
  </si>
  <si>
    <t>4. Zemní, stavební a montážní práce</t>
  </si>
  <si>
    <t>3.3</t>
  </si>
  <si>
    <t>3.4</t>
  </si>
  <si>
    <t>3.5</t>
  </si>
  <si>
    <t>3.7</t>
  </si>
  <si>
    <t>3.8</t>
  </si>
  <si>
    <t>3.9</t>
  </si>
  <si>
    <t>3.10</t>
  </si>
  <si>
    <t>3.11</t>
  </si>
  <si>
    <t>3.12</t>
  </si>
  <si>
    <t>3.14</t>
  </si>
  <si>
    <t>3.15</t>
  </si>
  <si>
    <t>3.18</t>
  </si>
  <si>
    <t>3.19</t>
  </si>
  <si>
    <t>3.30</t>
  </si>
  <si>
    <t>3.31</t>
  </si>
  <si>
    <t>3.32</t>
  </si>
  <si>
    <t>3.33</t>
  </si>
  <si>
    <t>3.35</t>
  </si>
  <si>
    <t>5. HZS</t>
  </si>
  <si>
    <t>5.1</t>
  </si>
  <si>
    <t>6. Revize</t>
  </si>
  <si>
    <t>6.1</t>
  </si>
  <si>
    <t>hod</t>
  </si>
  <si>
    <t>5.2</t>
  </si>
  <si>
    <t>5.3</t>
  </si>
  <si>
    <t>5.4</t>
  </si>
  <si>
    <t>2.2</t>
  </si>
  <si>
    <t>2.3</t>
  </si>
  <si>
    <t>Poplatek za recyklaci dle zákona - svítidla</t>
  </si>
  <si>
    <t>Poplatek za recyklaci dle zákona - zdroje</t>
  </si>
  <si>
    <t>3.6</t>
  </si>
  <si>
    <t>3.13</t>
  </si>
  <si>
    <t>3.20</t>
  </si>
  <si>
    <t>3.28</t>
  </si>
  <si>
    <t>3.29</t>
  </si>
  <si>
    <t>3.34</t>
  </si>
  <si>
    <t>DPH celkem</t>
  </si>
  <si>
    <t>Celkem s DPH</t>
  </si>
  <si>
    <t>3.16</t>
  </si>
  <si>
    <t>3.17</t>
  </si>
  <si>
    <t>HLAVA</t>
  </si>
  <si>
    <t>ELEKTROINSTALACE</t>
  </si>
  <si>
    <t>01</t>
  </si>
  <si>
    <t>Dodávky</t>
  </si>
  <si>
    <t>02</t>
  </si>
  <si>
    <t>Svítidla</t>
  </si>
  <si>
    <t>03</t>
  </si>
  <si>
    <t>Materiál</t>
  </si>
  <si>
    <t>04</t>
  </si>
  <si>
    <t>Montážní práce</t>
  </si>
  <si>
    <t>05</t>
  </si>
  <si>
    <t>Zemní, stavební a montážní práce</t>
  </si>
  <si>
    <t>06</t>
  </si>
  <si>
    <t>Revize</t>
  </si>
  <si>
    <t>07</t>
  </si>
  <si>
    <t>HZS</t>
  </si>
  <si>
    <t>08</t>
  </si>
  <si>
    <t>Mimostaveništní doprava (3,6% z pol. 01-Dodávky)</t>
  </si>
  <si>
    <t>ze základu:</t>
  </si>
  <si>
    <t>09</t>
  </si>
  <si>
    <t>Podružný materiál (3,5% z pol. 03-Materiál)</t>
  </si>
  <si>
    <t>010</t>
  </si>
  <si>
    <t>PPV (4,8% z pol. 04-Montážní práce)</t>
  </si>
  <si>
    <t>011</t>
  </si>
  <si>
    <t>Zařízení staveniště (3,5% z pol. 01+02+03+04+05)</t>
  </si>
  <si>
    <t>Celkem bez DPH</t>
  </si>
  <si>
    <t>Daň z přidané hodnoty</t>
  </si>
  <si>
    <t>Rozpočet</t>
  </si>
  <si>
    <t>Rekapitulace</t>
  </si>
  <si>
    <t>Cena celkem materiál</t>
  </si>
  <si>
    <t>Cena celkem                           montáž</t>
  </si>
  <si>
    <t>Celková cena</t>
  </si>
  <si>
    <t>D.1.4.5 SILNOPROUDÁ ELEKTROTECHNIKA</t>
  </si>
  <si>
    <t>Krabice rozvodná IP 44</t>
  </si>
  <si>
    <t xml:space="preserve">Kabely </t>
  </si>
  <si>
    <t>Kabel CYKY 3Jx1,5 PU</t>
  </si>
  <si>
    <t>Kabel CYKY 3Jx2,5 PU</t>
  </si>
  <si>
    <t>Kabel CYKY 5Jx2,5 PU</t>
  </si>
  <si>
    <t>Vodič CYA 6 mm</t>
  </si>
  <si>
    <t>Trubka tuhá instalační 25mm, včetně montáže</t>
  </si>
  <si>
    <t>Napínací drát FeZn 6 mm</t>
  </si>
  <si>
    <t>Napínací šroub M 10</t>
  </si>
  <si>
    <t>kg</t>
  </si>
  <si>
    <t>kabelová rýha 50cm/šíř. 60cm/hl, zem. Tř. 5</t>
  </si>
  <si>
    <t>Výstražná folie</t>
  </si>
  <si>
    <t>Zához rýhy</t>
  </si>
  <si>
    <t>2.4</t>
  </si>
  <si>
    <t>2.5</t>
  </si>
  <si>
    <t>Kabel CYKY 3Ox1,5 PU</t>
  </si>
  <si>
    <t>Kabel CYKY 5Jx25 PU</t>
  </si>
  <si>
    <t xml:space="preserve">Tlačítko Central Stop </t>
  </si>
  <si>
    <t>Zpracoval: Libor Jurák</t>
  </si>
  <si>
    <t>Svítidlo LED nouzové M1h ,IP 44</t>
  </si>
  <si>
    <t>Montážní práce nad rámec ceníku M 21</t>
  </si>
  <si>
    <t>Pomocné zednické a svářečšské práce</t>
  </si>
  <si>
    <t>5.5</t>
  </si>
  <si>
    <t>Úprava stáv PS</t>
  </si>
  <si>
    <t>Kabel CYKY 5Jx4</t>
  </si>
  <si>
    <t>Zásuvka IP 44 230V</t>
  </si>
  <si>
    <t>Držák krabic na žlab</t>
  </si>
  <si>
    <t>drát FeZn 10 mm</t>
  </si>
  <si>
    <t>Ukončení vodiče v rozvaděči do 2,5 mm</t>
  </si>
  <si>
    <t>Ukončení vodiče v rozvaděči do 6 mm</t>
  </si>
  <si>
    <t>Ukončení vodiče v rozváděči do 25 mm</t>
  </si>
  <si>
    <t>Svorka univerzální</t>
  </si>
  <si>
    <t>1.3</t>
  </si>
  <si>
    <t>Ukončení vodiče v rozváděči do 240 mm</t>
  </si>
  <si>
    <t>Rozváděč UPS</t>
  </si>
  <si>
    <t>vypínač 16A/400V</t>
  </si>
  <si>
    <t>Prostorový termostat</t>
  </si>
  <si>
    <r>
      <rPr>
        <b/>
        <sz val="10"/>
        <rFont val="Arial CE"/>
        <charset val="238"/>
      </rPr>
      <t>Rozvaděč HRM</t>
    </r>
    <r>
      <rPr>
        <sz val="10"/>
        <rFont val="Arial CE"/>
        <charset val="238"/>
      </rPr>
      <t>, oceloplechový, skříňový, osazení a dělení viz. schema zapojení rozvaděče, včetně montáže</t>
    </r>
  </si>
  <si>
    <t>Dokumentace skutečného stavu včetně zaměření</t>
  </si>
  <si>
    <t>Vypínač č. 1 IP 44</t>
  </si>
  <si>
    <t>Výuková stáj ŠZP Žabčice</t>
  </si>
  <si>
    <t>ŠZP Žabčice, Zemědělská 53, 664 63 Žabčice</t>
  </si>
  <si>
    <t>Infrazářič k robotům 2,4 kW</t>
  </si>
  <si>
    <t>LED Svítidlo CR M21K</t>
  </si>
  <si>
    <t>Držák svítidla</t>
  </si>
  <si>
    <t>kabelová spojka LJSM 4x095-240</t>
  </si>
  <si>
    <t>Přípojková skříň SR 502</t>
  </si>
  <si>
    <t>kabel AYKY 3x185+95</t>
  </si>
  <si>
    <t>Kabel CYKY 4Jx10 PU</t>
  </si>
  <si>
    <t>2.6</t>
  </si>
  <si>
    <t>02/2024</t>
  </si>
  <si>
    <t>3.21</t>
  </si>
  <si>
    <t>3.22</t>
  </si>
  <si>
    <t>3.23</t>
  </si>
  <si>
    <t>3.24</t>
  </si>
  <si>
    <t>3.25</t>
  </si>
  <si>
    <t>3.26</t>
  </si>
  <si>
    <t>3.27</t>
  </si>
  <si>
    <t>Kabelový žlab 100x50</t>
  </si>
  <si>
    <t>Svorka pro vyrovnání potenciálů, včetně montáže MET</t>
  </si>
  <si>
    <t>Nosník žlabu 100/50</t>
  </si>
  <si>
    <t>Spojka kabelových žlabů</t>
  </si>
  <si>
    <t>Spojka uzemňovací kab. žlabů SUM 1</t>
  </si>
  <si>
    <t>Svítidlo LED, IP66, odolné vůči prachu a vlhkosti (AQF PRO)</t>
  </si>
  <si>
    <t>Trubka ohebná korugovaná, vnější průměr 110</t>
  </si>
  <si>
    <t>Trubka ohebná korugovaná, vnější průměr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</si>
</sst>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1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49" fontId="0" fillId="0" borderId="0" xfId="0" applyNumberFormat="1" applyAlignment="1">
      <alignment vertical="center"/>
    </xf>
    <xf numFmtId="49" fontId="8" fillId="0" borderId="1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49" fontId="8" fillId="0" borderId="3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49" fontId="0" fillId="2" borderId="10" xfId="0" applyNumberForma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49" fontId="0" fillId="2" borderId="10" xfId="0" applyNumberFormat="1" applyFill="1" applyBorder="1" applyAlignment="1">
      <alignment vertical="center"/>
    </xf>
    <xf numFmtId="49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7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right" vertical="center"/>
    </xf>
    <xf numFmtId="164" fontId="5" fillId="0" borderId="18" xfId="0" applyNumberFormat="1" applyFont="1" applyBorder="1" applyAlignment="1">
      <alignment horizontal="right" vertical="center"/>
    </xf>
    <xf numFmtId="49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10" xfId="0" applyNumberForma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2" fillId="0" borderId="11" xfId="0" applyNumberFormat="1" applyFont="1" applyBorder="1" applyAlignment="1">
      <alignment vertical="center"/>
    </xf>
    <xf numFmtId="164" fontId="1" fillId="2" borderId="12" xfId="0" applyNumberFormat="1" applyFont="1" applyFill="1" applyBorder="1" applyAlignment="1">
      <alignment horizontal="right" vertical="center"/>
    </xf>
    <xf numFmtId="49" fontId="5" fillId="0" borderId="22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right" vertical="center"/>
    </xf>
    <xf numFmtId="164" fontId="5" fillId="0" borderId="24" xfId="0" applyNumberFormat="1" applyFont="1" applyBorder="1" applyAlignment="1">
      <alignment horizontal="right" vertical="center"/>
    </xf>
    <xf numFmtId="49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2" borderId="25" xfId="0" applyFill="1" applyBorder="1" applyAlignment="1">
      <alignment vertical="center"/>
    </xf>
    <xf numFmtId="164" fontId="5" fillId="0" borderId="27" xfId="0" applyNumberFormat="1" applyFont="1" applyBorder="1" applyAlignment="1">
      <alignment horizontal="right" vertical="center"/>
    </xf>
    <xf numFmtId="164" fontId="5" fillId="0" borderId="28" xfId="0" applyNumberFormat="1" applyFont="1" applyBorder="1" applyAlignment="1">
      <alignment horizontal="right" vertical="center"/>
    </xf>
    <xf numFmtId="0" fontId="0" fillId="0" borderId="29" xfId="0" applyBorder="1" applyAlignment="1">
      <alignment vertical="center"/>
    </xf>
    <xf numFmtId="164" fontId="5" fillId="0" borderId="30" xfId="0" applyNumberFormat="1" applyFont="1" applyBorder="1" applyAlignment="1">
      <alignment horizontal="right" vertical="center"/>
    </xf>
    <xf numFmtId="164" fontId="5" fillId="0" borderId="26" xfId="0" applyNumberFormat="1" applyFont="1" applyBorder="1" applyAlignment="1">
      <alignment horizontal="right" vertical="center"/>
    </xf>
    <xf numFmtId="0" fontId="0" fillId="0" borderId="30" xfId="0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right" vertical="center"/>
    </xf>
    <xf numFmtId="164" fontId="5" fillId="0" borderId="31" xfId="0" applyNumberFormat="1" applyFont="1" applyBorder="1" applyAlignment="1">
      <alignment horizontal="right" vertical="center"/>
    </xf>
    <xf numFmtId="164" fontId="5" fillId="0" borderId="32" xfId="0" applyNumberFormat="1" applyFont="1" applyBorder="1" applyAlignment="1">
      <alignment horizontal="right" vertical="center"/>
    </xf>
    <xf numFmtId="164" fontId="5" fillId="0" borderId="33" xfId="0" applyNumberFormat="1" applyFont="1" applyBorder="1" applyAlignment="1">
      <alignment horizontal="right" vertical="center"/>
    </xf>
    <xf numFmtId="0" fontId="5" fillId="0" borderId="23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right" vertical="center"/>
    </xf>
    <xf numFmtId="49" fontId="0" fillId="0" borderId="34" xfId="0" applyNumberForma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0" fillId="0" borderId="35" xfId="0" applyBorder="1" applyAlignment="1">
      <alignment vertical="center"/>
    </xf>
    <xf numFmtId="164" fontId="1" fillId="0" borderId="36" xfId="0" applyNumberFormat="1" applyFont="1" applyBorder="1" applyAlignment="1">
      <alignment horizontal="right" vertical="center"/>
    </xf>
    <xf numFmtId="49" fontId="0" fillId="0" borderId="1" xfId="0" applyNumberForma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9" fontId="2" fillId="0" borderId="37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38" xfId="0" applyBorder="1" applyAlignment="1">
      <alignment vertical="center"/>
    </xf>
    <xf numFmtId="49" fontId="0" fillId="0" borderId="39" xfId="0" applyNumberFormat="1" applyBorder="1" applyAlignment="1">
      <alignment horizontal="right" vertical="center"/>
    </xf>
    <xf numFmtId="164" fontId="0" fillId="0" borderId="38" xfId="0" applyNumberFormat="1" applyBorder="1" applyAlignment="1">
      <alignment horizontal="right" vertical="center"/>
    </xf>
    <xf numFmtId="49" fontId="0" fillId="0" borderId="40" xfId="0" applyNumberFormat="1" applyBorder="1" applyAlignment="1">
      <alignment horizontal="right" vertical="center"/>
    </xf>
    <xf numFmtId="0" fontId="1" fillId="0" borderId="41" xfId="0" applyFont="1" applyBorder="1" applyAlignment="1">
      <alignment vertical="center"/>
    </xf>
    <xf numFmtId="0" fontId="0" fillId="0" borderId="41" xfId="0" applyBorder="1" applyAlignment="1">
      <alignment vertical="center"/>
    </xf>
    <xf numFmtId="164" fontId="1" fillId="0" borderId="42" xfId="0" applyNumberFormat="1" applyFont="1" applyBorder="1" applyAlignment="1">
      <alignment horizontal="right" vertical="center"/>
    </xf>
    <xf numFmtId="49" fontId="0" fillId="0" borderId="39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5" xfId="0" applyBorder="1" applyAlignment="1">
      <alignment vertical="center"/>
    </xf>
    <xf numFmtId="164" fontId="1" fillId="0" borderId="46" xfId="0" applyNumberFormat="1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164" fontId="1" fillId="2" borderId="47" xfId="0" applyNumberFormat="1" applyFont="1" applyFill="1" applyBorder="1" applyAlignment="1">
      <alignment horizontal="righ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25" xfId="0" applyFont="1" applyBorder="1" applyAlignment="1">
      <alignment vertical="center"/>
    </xf>
    <xf numFmtId="0" fontId="6" fillId="0" borderId="48" xfId="0" applyFont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right" vertical="center"/>
    </xf>
    <xf numFmtId="164" fontId="5" fillId="0" borderId="26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0" fontId="0" fillId="0" borderId="23" xfId="0" applyFont="1" applyBorder="1" applyAlignment="1">
      <alignment vertical="center" wrapText="1"/>
    </xf>
    <xf numFmtId="0" fontId="0" fillId="0" borderId="23" xfId="0" applyBorder="1" applyAlignment="1">
      <alignment vertical="center"/>
    </xf>
    <xf numFmtId="49" fontId="5" fillId="0" borderId="55" xfId="0" applyNumberFormat="1" applyFont="1" applyBorder="1" applyAlignment="1">
      <alignment horizontal="center" vertical="center"/>
    </xf>
    <xf numFmtId="0" fontId="0" fillId="0" borderId="56" xfId="0" applyBorder="1" applyAlignment="1">
      <alignment vertical="center" wrapText="1"/>
    </xf>
    <xf numFmtId="0" fontId="0" fillId="0" borderId="56" xfId="0" applyBorder="1" applyAlignment="1">
      <alignment vertical="center"/>
    </xf>
    <xf numFmtId="0" fontId="5" fillId="0" borderId="56" xfId="0" applyFont="1" applyBorder="1" applyAlignment="1">
      <alignment horizontal="center" vertical="center"/>
    </xf>
    <xf numFmtId="164" fontId="5" fillId="0" borderId="56" xfId="0" applyNumberFormat="1" applyFont="1" applyBorder="1" applyAlignment="1">
      <alignment horizontal="right" vertical="center"/>
    </xf>
    <xf numFmtId="164" fontId="5" fillId="0" borderId="57" xfId="0" applyNumberFormat="1" applyFont="1" applyBorder="1" applyAlignment="1">
      <alignment horizontal="right" vertical="center"/>
    </xf>
    <xf numFmtId="164" fontId="5" fillId="0" borderId="58" xfId="0" applyNumberFormat="1" applyFont="1" applyBorder="1" applyAlignment="1">
      <alignment horizontal="right" vertical="center"/>
    </xf>
    <xf numFmtId="49" fontId="5" fillId="0" borderId="59" xfId="0" applyNumberFormat="1" applyFont="1" applyBorder="1" applyAlignment="1">
      <alignment horizontal="center" vertical="center"/>
    </xf>
    <xf numFmtId="0" fontId="5" fillId="0" borderId="60" xfId="0" applyFont="1" applyBorder="1" applyAlignment="1">
      <alignment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 wrapText="1"/>
    </xf>
    <xf numFmtId="0" fontId="9" fillId="0" borderId="56" xfId="0" applyFont="1" applyBorder="1" applyAlignment="1">
      <alignment vertical="center"/>
    </xf>
    <xf numFmtId="0" fontId="5" fillId="0" borderId="56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right" vertical="center"/>
    </xf>
    <xf numFmtId="0" fontId="5" fillId="0" borderId="56" xfId="0" applyFont="1" applyBorder="1" applyAlignment="1">
      <alignment vertical="center"/>
    </xf>
    <xf numFmtId="0" fontId="5" fillId="0" borderId="56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49" fontId="7" fillId="4" borderId="49" xfId="0" applyNumberFormat="1" applyFont="1" applyFill="1" applyBorder="1" applyAlignment="1">
      <alignment horizontal="center" vertical="center"/>
    </xf>
    <xf numFmtId="49" fontId="7" fillId="4" borderId="50" xfId="0" applyNumberFormat="1" applyFont="1" applyFill="1" applyBorder="1" applyAlignment="1">
      <alignment horizontal="center" vertical="center"/>
    </xf>
    <xf numFmtId="49" fontId="7" fillId="4" borderId="51" xfId="0" applyNumberFormat="1" applyFont="1" applyFill="1" applyBorder="1" applyAlignment="1">
      <alignment horizontal="center" vertical="center"/>
    </xf>
    <xf numFmtId="49" fontId="7" fillId="4" borderId="34" xfId="0" applyNumberFormat="1" applyFont="1" applyFill="1" applyBorder="1" applyAlignment="1">
      <alignment horizontal="center" vertical="center"/>
    </xf>
    <xf numFmtId="49" fontId="7" fillId="4" borderId="35" xfId="0" applyNumberFormat="1" applyFont="1" applyFill="1" applyBorder="1" applyAlignment="1">
      <alignment horizontal="center" vertical="center"/>
    </xf>
    <xf numFmtId="49" fontId="7" fillId="4" borderId="36" xfId="0" applyNumberFormat="1" applyFont="1" applyFill="1" applyBorder="1" applyAlignment="1">
      <alignment horizontal="center" vertical="center"/>
    </xf>
    <xf numFmtId="49" fontId="7" fillId="4" borderId="39" xfId="0" applyNumberFormat="1" applyFont="1" applyFill="1" applyBorder="1" applyAlignment="1">
      <alignment horizontal="center" vertical="center" wrapText="1"/>
    </xf>
    <xf numFmtId="49" fontId="7" fillId="4" borderId="0" xfId="0" applyNumberFormat="1" applyFont="1" applyFill="1" applyBorder="1" applyAlignment="1">
      <alignment horizontal="center" vertical="center"/>
    </xf>
    <xf numFmtId="49" fontId="7" fillId="4" borderId="38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49" fontId="4" fillId="3" borderId="52" xfId="0" applyNumberFormat="1" applyFont="1" applyFill="1" applyBorder="1" applyAlignment="1">
      <alignment horizontal="center" vertical="center"/>
    </xf>
    <xf numFmtId="49" fontId="4" fillId="3" borderId="53" xfId="0" applyNumberFormat="1" applyFont="1" applyFill="1" applyBorder="1" applyAlignment="1">
      <alignment horizontal="center" vertical="center"/>
    </xf>
    <xf numFmtId="49" fontId="4" fillId="3" borderId="54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43" xfId="0" applyNumberForma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164" fontId="5" fillId="0" borderId="56" xfId="0" applyNumberFormat="1" applyFont="1" applyBorder="1" applyAlignment="1" applyProtection="1">
      <alignment horizontal="right" vertical="center"/>
      <protection locked="0"/>
    </xf>
    <xf numFmtId="164" fontId="5" fillId="0" borderId="23" xfId="0" applyNumberFormat="1" applyFont="1" applyBorder="1" applyAlignment="1" applyProtection="1">
      <alignment horizontal="right" vertical="center"/>
      <protection locked="0"/>
    </xf>
    <xf numFmtId="164" fontId="5" fillId="0" borderId="4" xfId="0" applyNumberFormat="1" applyFont="1" applyFill="1" applyBorder="1" applyAlignment="1" applyProtection="1">
      <alignment horizontal="right" vertical="center"/>
      <protection locked="0"/>
    </xf>
    <xf numFmtId="164" fontId="5" fillId="0" borderId="4" xfId="0" applyNumberFormat="1" applyFont="1" applyBorder="1" applyAlignment="1" applyProtection="1">
      <alignment horizontal="right" vertical="center"/>
      <protection locked="0"/>
    </xf>
    <xf numFmtId="164" fontId="5" fillId="0" borderId="17" xfId="0" applyNumberFormat="1" applyFont="1" applyBorder="1" applyAlignment="1" applyProtection="1">
      <alignment horizontal="right"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1"/>
  <sheetViews>
    <sheetView tabSelected="1" topLeftCell="A63" zoomScaleNormal="100" workbookViewId="0">
      <selection activeCell="K116" sqref="K116"/>
    </sheetView>
  </sheetViews>
  <sheetFormatPr defaultRowHeight="12.75" x14ac:dyDescent="0.2"/>
  <cols>
    <col min="1" max="1" width="6.28515625" style="4" customWidth="1"/>
    <col min="2" max="2" width="48.140625" style="1" customWidth="1"/>
    <col min="3" max="3" width="13.7109375" style="1" customWidth="1"/>
    <col min="4" max="4" width="4.7109375" style="1" customWidth="1"/>
    <col min="5" max="7" width="14.7109375" style="1" customWidth="1"/>
    <col min="8" max="8" width="16.140625" style="1" customWidth="1"/>
    <col min="9" max="9" width="20.42578125" style="1" customWidth="1"/>
    <col min="10" max="10" width="4.28515625" style="1" customWidth="1"/>
    <col min="11" max="11" width="21.5703125" style="1" customWidth="1"/>
    <col min="12" max="12" width="9.140625" style="1"/>
    <col min="13" max="13" width="14.42578125" style="1" customWidth="1"/>
    <col min="14" max="14" width="9.140625" style="1"/>
    <col min="15" max="15" width="19.140625" style="1" customWidth="1"/>
    <col min="16" max="16384" width="9.140625" style="1"/>
  </cols>
  <sheetData>
    <row r="1" spans="1:9" ht="13.5" thickBot="1" x14ac:dyDescent="0.25"/>
    <row r="2" spans="1:9" ht="20.100000000000001" customHeight="1" x14ac:dyDescent="0.2">
      <c r="A2" s="138" t="s">
        <v>141</v>
      </c>
      <c r="B2" s="139"/>
      <c r="C2" s="139"/>
      <c r="D2" s="139"/>
      <c r="E2" s="139"/>
      <c r="F2" s="139"/>
      <c r="G2" s="139"/>
      <c r="H2" s="139"/>
      <c r="I2" s="140"/>
    </row>
    <row r="3" spans="1:9" ht="20.100000000000001" customHeight="1" x14ac:dyDescent="0.2">
      <c r="A3" s="144" t="s">
        <v>142</v>
      </c>
      <c r="B3" s="145"/>
      <c r="C3" s="145"/>
      <c r="D3" s="145"/>
      <c r="E3" s="145"/>
      <c r="F3" s="145"/>
      <c r="G3" s="145"/>
      <c r="H3" s="145"/>
      <c r="I3" s="146"/>
    </row>
    <row r="4" spans="1:9" ht="20.100000000000001" customHeight="1" thickBot="1" x14ac:dyDescent="0.25">
      <c r="A4" s="141" t="s">
        <v>100</v>
      </c>
      <c r="B4" s="142"/>
      <c r="C4" s="142"/>
      <c r="D4" s="142"/>
      <c r="E4" s="142"/>
      <c r="F4" s="142"/>
      <c r="G4" s="142"/>
      <c r="H4" s="142"/>
      <c r="I4" s="143"/>
    </row>
    <row r="5" spans="1:9" ht="15" x14ac:dyDescent="0.2">
      <c r="A5" s="106"/>
      <c r="B5" s="107"/>
      <c r="C5" s="107"/>
      <c r="D5" s="107"/>
      <c r="E5" s="107"/>
      <c r="F5" s="107"/>
      <c r="G5" s="107"/>
      <c r="H5" s="107"/>
      <c r="I5" s="107"/>
    </row>
    <row r="6" spans="1:9" x14ac:dyDescent="0.2">
      <c r="A6" s="150" t="s">
        <v>95</v>
      </c>
      <c r="B6" s="150"/>
      <c r="C6" s="150"/>
      <c r="D6" s="150"/>
      <c r="E6" s="150"/>
      <c r="F6" s="150"/>
      <c r="G6" s="150"/>
      <c r="H6" s="150"/>
      <c r="I6" s="150"/>
    </row>
    <row r="7" spans="1:9" ht="13.5" thickBot="1" x14ac:dyDescent="0.25">
      <c r="A7" s="108"/>
      <c r="B7" s="109"/>
      <c r="C7" s="109"/>
      <c r="D7" s="109"/>
      <c r="E7" s="109"/>
      <c r="F7" s="109"/>
      <c r="G7" s="109"/>
      <c r="H7" s="109"/>
      <c r="I7" s="109"/>
    </row>
    <row r="8" spans="1:9" ht="29.25" customHeight="1" x14ac:dyDescent="0.2">
      <c r="A8" s="151" t="s">
        <v>96</v>
      </c>
      <c r="B8" s="152"/>
      <c r="C8" s="152"/>
      <c r="D8" s="152"/>
      <c r="E8" s="152"/>
      <c r="F8" s="152"/>
      <c r="G8" s="152"/>
      <c r="H8" s="152"/>
      <c r="I8" s="153"/>
    </row>
    <row r="9" spans="1:9" ht="14.25" x14ac:dyDescent="0.2">
      <c r="A9" s="88" t="s">
        <v>68</v>
      </c>
      <c r="B9" s="89" t="s">
        <v>69</v>
      </c>
      <c r="I9" s="90"/>
    </row>
    <row r="10" spans="1:9" x14ac:dyDescent="0.2">
      <c r="A10" s="91" t="s">
        <v>70</v>
      </c>
      <c r="B10" s="1" t="s">
        <v>71</v>
      </c>
      <c r="I10" s="92">
        <f>I37</f>
        <v>0</v>
      </c>
    </row>
    <row r="11" spans="1:9" x14ac:dyDescent="0.2">
      <c r="A11" s="91" t="s">
        <v>72</v>
      </c>
      <c r="B11" s="1" t="s">
        <v>73</v>
      </c>
      <c r="I11" s="92">
        <f>I49</f>
        <v>0</v>
      </c>
    </row>
    <row r="12" spans="1:9" x14ac:dyDescent="0.2">
      <c r="A12" s="91" t="s">
        <v>74</v>
      </c>
      <c r="B12" s="1" t="s">
        <v>75</v>
      </c>
      <c r="I12" s="92">
        <f>SUM(G55:G95)</f>
        <v>0</v>
      </c>
    </row>
    <row r="13" spans="1:9" x14ac:dyDescent="0.2">
      <c r="A13" s="91" t="s">
        <v>76</v>
      </c>
      <c r="B13" s="1" t="s">
        <v>77</v>
      </c>
      <c r="I13" s="92">
        <f>SUM(H55:H95)</f>
        <v>0</v>
      </c>
    </row>
    <row r="14" spans="1:9" x14ac:dyDescent="0.2">
      <c r="A14" s="91" t="s">
        <v>78</v>
      </c>
      <c r="B14" s="1" t="s">
        <v>79</v>
      </c>
      <c r="I14" s="92">
        <f>I108</f>
        <v>0</v>
      </c>
    </row>
    <row r="15" spans="1:9" x14ac:dyDescent="0.2">
      <c r="A15" s="91" t="s">
        <v>80</v>
      </c>
      <c r="B15" s="1" t="s">
        <v>81</v>
      </c>
      <c r="I15" s="92">
        <f>I128</f>
        <v>0</v>
      </c>
    </row>
    <row r="16" spans="1:9" x14ac:dyDescent="0.2">
      <c r="A16" s="91" t="s">
        <v>82</v>
      </c>
      <c r="B16" s="1" t="s">
        <v>83</v>
      </c>
      <c r="I16" s="92">
        <f>I120</f>
        <v>0</v>
      </c>
    </row>
    <row r="17" spans="1:9" x14ac:dyDescent="0.2">
      <c r="A17" s="91" t="s">
        <v>84</v>
      </c>
      <c r="B17" s="1" t="s">
        <v>85</v>
      </c>
      <c r="C17" s="1" t="s">
        <v>86</v>
      </c>
      <c r="D17" s="154">
        <f>$I$10</f>
        <v>0</v>
      </c>
      <c r="E17" s="155"/>
      <c r="F17" s="137"/>
      <c r="G17" s="137"/>
      <c r="H17" s="137"/>
      <c r="I17" s="92">
        <f>0.036*D17</f>
        <v>0</v>
      </c>
    </row>
    <row r="18" spans="1:9" x14ac:dyDescent="0.2">
      <c r="A18" s="91" t="s">
        <v>87</v>
      </c>
      <c r="B18" s="1" t="s">
        <v>88</v>
      </c>
      <c r="C18" s="1" t="s">
        <v>86</v>
      </c>
      <c r="D18" s="154">
        <f>$I$12</f>
        <v>0</v>
      </c>
      <c r="E18" s="155"/>
      <c r="F18" s="137"/>
      <c r="G18" s="137"/>
      <c r="H18" s="137"/>
      <c r="I18" s="92">
        <f>0.035*D18</f>
        <v>0</v>
      </c>
    </row>
    <row r="19" spans="1:9" x14ac:dyDescent="0.2">
      <c r="A19" s="91" t="s">
        <v>89</v>
      </c>
      <c r="B19" s="1" t="s">
        <v>90</v>
      </c>
      <c r="C19" s="1" t="s">
        <v>86</v>
      </c>
      <c r="D19" s="154">
        <f>$I$13</f>
        <v>0</v>
      </c>
      <c r="E19" s="155"/>
      <c r="F19" s="137"/>
      <c r="G19" s="137"/>
      <c r="H19" s="137"/>
      <c r="I19" s="92">
        <f>0.048*D19</f>
        <v>0</v>
      </c>
    </row>
    <row r="20" spans="1:9" x14ac:dyDescent="0.2">
      <c r="A20" s="93" t="s">
        <v>91</v>
      </c>
      <c r="B20" s="1" t="s">
        <v>92</v>
      </c>
      <c r="C20" s="1" t="s">
        <v>86</v>
      </c>
      <c r="D20" s="156">
        <f>SUM(I10:I14)</f>
        <v>0</v>
      </c>
      <c r="E20" s="157"/>
      <c r="F20" s="137"/>
      <c r="G20" s="137"/>
      <c r="H20" s="137"/>
      <c r="I20" s="92">
        <f>0.035*D20</f>
        <v>0</v>
      </c>
    </row>
    <row r="21" spans="1:9" ht="15.75" thickBot="1" x14ac:dyDescent="0.25">
      <c r="A21" s="79"/>
      <c r="B21" s="94" t="s">
        <v>1</v>
      </c>
      <c r="C21" s="95"/>
      <c r="D21" s="95"/>
      <c r="E21" s="95"/>
      <c r="F21" s="95"/>
      <c r="G21" s="95"/>
      <c r="H21" s="95"/>
      <c r="I21" s="96">
        <f>SUM(I10:I20)</f>
        <v>0</v>
      </c>
    </row>
    <row r="22" spans="1:9" ht="15.75" thickBot="1" x14ac:dyDescent="0.25">
      <c r="A22" s="79"/>
      <c r="B22" s="80" t="s">
        <v>93</v>
      </c>
      <c r="C22" s="81"/>
      <c r="D22" s="81"/>
      <c r="E22" s="81"/>
      <c r="F22" s="81"/>
      <c r="G22" s="81"/>
      <c r="H22" s="81"/>
      <c r="I22" s="82">
        <f>$I$21</f>
        <v>0</v>
      </c>
    </row>
    <row r="23" spans="1:9" x14ac:dyDescent="0.2">
      <c r="A23" s="97"/>
      <c r="I23" s="90"/>
    </row>
    <row r="24" spans="1:9" ht="15" x14ac:dyDescent="0.2">
      <c r="A24" s="97"/>
      <c r="B24" s="98" t="s">
        <v>94</v>
      </c>
      <c r="C24" s="99"/>
      <c r="D24" s="99"/>
      <c r="E24" s="99"/>
      <c r="F24" s="99"/>
      <c r="G24" s="99"/>
      <c r="H24" s="99"/>
      <c r="I24" s="100"/>
    </row>
    <row r="25" spans="1:9" ht="15.75" thickBot="1" x14ac:dyDescent="0.25">
      <c r="A25" s="97"/>
      <c r="B25" s="101" t="s">
        <v>64</v>
      </c>
      <c r="C25" s="102"/>
      <c r="D25" s="102"/>
      <c r="E25" s="102"/>
      <c r="F25" s="102"/>
      <c r="G25" s="102"/>
      <c r="H25" s="102"/>
      <c r="I25" s="103">
        <f>0.21*I22</f>
        <v>0</v>
      </c>
    </row>
    <row r="26" spans="1:9" ht="15.75" thickBot="1" x14ac:dyDescent="0.25">
      <c r="A26" s="83"/>
      <c r="B26" s="84" t="s">
        <v>65</v>
      </c>
      <c r="C26" s="85"/>
      <c r="D26" s="85"/>
      <c r="E26" s="104"/>
      <c r="F26" s="104"/>
      <c r="G26" s="104"/>
      <c r="H26" s="104"/>
      <c r="I26" s="105">
        <f>I22+I25</f>
        <v>0</v>
      </c>
    </row>
    <row r="27" spans="1:9" ht="13.5" thickBot="1" x14ac:dyDescent="0.25"/>
    <row r="28" spans="1:9" ht="38.25" customHeight="1" thickBot="1" x14ac:dyDescent="0.25">
      <c r="A28" s="158" t="s">
        <v>95</v>
      </c>
      <c r="B28" s="159"/>
      <c r="C28" s="159"/>
      <c r="D28" s="159"/>
      <c r="E28" s="159"/>
      <c r="F28" s="159"/>
      <c r="G28" s="159"/>
      <c r="H28" s="159"/>
      <c r="I28" s="160"/>
    </row>
    <row r="29" spans="1:9" ht="16.5" customHeight="1" thickBot="1" x14ac:dyDescent="0.25">
      <c r="A29" s="147"/>
      <c r="B29" s="148"/>
      <c r="C29" s="148"/>
      <c r="D29" s="148"/>
      <c r="E29" s="148"/>
      <c r="F29" s="148"/>
      <c r="G29" s="148"/>
      <c r="H29" s="148"/>
      <c r="I29" s="149"/>
    </row>
    <row r="30" spans="1:9" ht="15.75" customHeight="1" thickBot="1" x14ac:dyDescent="0.25">
      <c r="A30" s="147"/>
      <c r="B30" s="148"/>
      <c r="C30" s="148"/>
      <c r="D30" s="148"/>
      <c r="E30" s="148"/>
      <c r="F30" s="148"/>
      <c r="G30" s="148"/>
      <c r="H30" s="148"/>
      <c r="I30" s="149"/>
    </row>
    <row r="31" spans="1:9" ht="15.75" x14ac:dyDescent="0.2">
      <c r="A31" s="37"/>
      <c r="B31" s="28" t="s">
        <v>15</v>
      </c>
      <c r="C31" s="29"/>
      <c r="D31" s="29"/>
      <c r="E31" s="29"/>
      <c r="F31" s="29"/>
      <c r="G31" s="29"/>
      <c r="H31" s="60"/>
      <c r="I31" s="30"/>
    </row>
    <row r="32" spans="1:9" ht="24.75" thickBot="1" x14ac:dyDescent="0.25">
      <c r="A32" s="126" t="s">
        <v>8</v>
      </c>
      <c r="B32" s="127" t="s">
        <v>3</v>
      </c>
      <c r="C32" s="128" t="s">
        <v>20</v>
      </c>
      <c r="D32" s="129" t="s">
        <v>4</v>
      </c>
      <c r="E32" s="128" t="s">
        <v>10</v>
      </c>
      <c r="F32" s="128" t="s">
        <v>11</v>
      </c>
      <c r="G32" s="128" t="s">
        <v>97</v>
      </c>
      <c r="H32" s="128" t="s">
        <v>98</v>
      </c>
      <c r="I32" s="130" t="s">
        <v>99</v>
      </c>
    </row>
    <row r="33" spans="1:12" ht="35.1" customHeight="1" thickTop="1" x14ac:dyDescent="0.2">
      <c r="A33" s="119" t="s">
        <v>16</v>
      </c>
      <c r="B33" s="120" t="s">
        <v>138</v>
      </c>
      <c r="C33" s="121">
        <v>1</v>
      </c>
      <c r="D33" s="122" t="s">
        <v>5</v>
      </c>
      <c r="E33" s="161"/>
      <c r="F33" s="161"/>
      <c r="G33" s="123">
        <f>C33*E33</f>
        <v>0</v>
      </c>
      <c r="H33" s="124">
        <f>C33*F33</f>
        <v>0</v>
      </c>
      <c r="I33" s="125">
        <f>G33+H33</f>
        <v>0</v>
      </c>
    </row>
    <row r="34" spans="1:12" x14ac:dyDescent="0.2">
      <c r="A34" s="51" t="s">
        <v>17</v>
      </c>
      <c r="B34" s="117" t="s">
        <v>135</v>
      </c>
      <c r="C34" s="118">
        <v>1</v>
      </c>
      <c r="D34" s="54" t="s">
        <v>5</v>
      </c>
      <c r="E34" s="162"/>
      <c r="F34" s="162"/>
      <c r="G34" s="55">
        <f>C34*E34</f>
        <v>0</v>
      </c>
      <c r="H34" s="62">
        <f>C34*F34</f>
        <v>0</v>
      </c>
      <c r="I34" s="56">
        <f>G34+H34</f>
        <v>0</v>
      </c>
    </row>
    <row r="35" spans="1:12" x14ac:dyDescent="0.2">
      <c r="A35" s="51" t="s">
        <v>133</v>
      </c>
      <c r="B35" s="117" t="s">
        <v>143</v>
      </c>
      <c r="C35" s="118">
        <v>4</v>
      </c>
      <c r="D35" s="54" t="s">
        <v>5</v>
      </c>
      <c r="E35" s="162"/>
      <c r="F35" s="162"/>
      <c r="G35" s="55">
        <f>C35*E35</f>
        <v>0</v>
      </c>
      <c r="H35" s="62">
        <f>C35*F35</f>
        <v>0</v>
      </c>
      <c r="I35" s="56">
        <f>G35+H35</f>
        <v>0</v>
      </c>
    </row>
    <row r="36" spans="1:12" ht="13.5" thickBot="1" x14ac:dyDescent="0.25">
      <c r="A36" s="51"/>
      <c r="B36" s="52"/>
      <c r="C36" s="53"/>
      <c r="D36" s="54"/>
      <c r="E36" s="55"/>
      <c r="F36" s="55"/>
      <c r="G36" s="55"/>
      <c r="H36" s="62"/>
      <c r="I36" s="56"/>
    </row>
    <row r="37" spans="1:12" ht="15" x14ac:dyDescent="0.2">
      <c r="A37" s="47"/>
      <c r="B37" s="48" t="s">
        <v>1</v>
      </c>
      <c r="C37" s="49"/>
      <c r="D37" s="49"/>
      <c r="E37" s="49"/>
      <c r="F37" s="49"/>
      <c r="G37" s="49"/>
      <c r="H37" s="110"/>
      <c r="I37" s="50">
        <f>SUM(I33:I35)</f>
        <v>0</v>
      </c>
      <c r="L37" s="86"/>
    </row>
    <row r="38" spans="1:12" ht="15.75" thickBot="1" x14ac:dyDescent="0.25">
      <c r="A38" s="22"/>
      <c r="B38" s="23" t="s">
        <v>9</v>
      </c>
      <c r="C38" s="24"/>
      <c r="D38" s="24"/>
      <c r="E38" s="25"/>
      <c r="F38" s="25"/>
      <c r="G38" s="25"/>
      <c r="H38" s="111"/>
      <c r="I38" s="26">
        <f>1.21*I37</f>
        <v>0</v>
      </c>
    </row>
    <row r="39" spans="1:12" ht="13.5" thickBot="1" x14ac:dyDescent="0.25">
      <c r="A39" s="44"/>
      <c r="B39" s="45"/>
      <c r="C39" s="45"/>
      <c r="D39" s="45"/>
      <c r="E39" s="45"/>
      <c r="F39" s="45"/>
      <c r="G39" s="45"/>
      <c r="H39" s="63"/>
      <c r="I39" s="46"/>
    </row>
    <row r="40" spans="1:12" ht="15.75" x14ac:dyDescent="0.2">
      <c r="A40" s="27"/>
      <c r="B40" s="28" t="s">
        <v>18</v>
      </c>
      <c r="C40" s="29"/>
      <c r="D40" s="29"/>
      <c r="E40" s="29"/>
      <c r="F40" s="29"/>
      <c r="G40" s="29"/>
      <c r="H40" s="60"/>
      <c r="I40" s="30"/>
    </row>
    <row r="41" spans="1:12" ht="24.75" thickBot="1" x14ac:dyDescent="0.25">
      <c r="A41" s="126" t="s">
        <v>8</v>
      </c>
      <c r="B41" s="127" t="s">
        <v>3</v>
      </c>
      <c r="C41" s="128" t="s">
        <v>20</v>
      </c>
      <c r="D41" s="129" t="s">
        <v>4</v>
      </c>
      <c r="E41" s="128" t="s">
        <v>10</v>
      </c>
      <c r="F41" s="128" t="s">
        <v>11</v>
      </c>
      <c r="G41" s="128" t="s">
        <v>97</v>
      </c>
      <c r="H41" s="128" t="s">
        <v>98</v>
      </c>
      <c r="I41" s="130" t="s">
        <v>99</v>
      </c>
    </row>
    <row r="42" spans="1:12" ht="13.5" thickTop="1" x14ac:dyDescent="0.2">
      <c r="A42" s="51" t="s">
        <v>19</v>
      </c>
      <c r="B42" s="75" t="s">
        <v>144</v>
      </c>
      <c r="C42" s="76">
        <v>6</v>
      </c>
      <c r="D42" s="77" t="s">
        <v>5</v>
      </c>
      <c r="E42" s="163"/>
      <c r="F42" s="163"/>
      <c r="G42" s="14">
        <f>C42*E42</f>
        <v>0</v>
      </c>
      <c r="H42" s="65">
        <f>C42*F42</f>
        <v>0</v>
      </c>
      <c r="I42" s="21">
        <f>G42+H42</f>
        <v>0</v>
      </c>
      <c r="K42" s="87"/>
    </row>
    <row r="43" spans="1:12" x14ac:dyDescent="0.2">
      <c r="A43" s="51" t="s">
        <v>54</v>
      </c>
      <c r="B43" s="67" t="s">
        <v>120</v>
      </c>
      <c r="C43" s="53">
        <v>2</v>
      </c>
      <c r="D43" s="11" t="s">
        <v>5</v>
      </c>
      <c r="E43" s="164"/>
      <c r="F43" s="164"/>
      <c r="G43" s="14">
        <f t="shared" ref="G43:G47" si="0">C43*E43</f>
        <v>0</v>
      </c>
      <c r="H43" s="65">
        <f t="shared" ref="H43:H47" si="1">C43*F43</f>
        <v>0</v>
      </c>
      <c r="I43" s="21">
        <f t="shared" ref="I43:I47" si="2">G43+H43</f>
        <v>0</v>
      </c>
      <c r="K43" s="87"/>
    </row>
    <row r="44" spans="1:12" ht="12.75" customHeight="1" x14ac:dyDescent="0.2">
      <c r="A44" s="51" t="s">
        <v>55</v>
      </c>
      <c r="B44" s="67" t="s">
        <v>164</v>
      </c>
      <c r="C44" s="53">
        <v>4</v>
      </c>
      <c r="D44" s="11" t="s">
        <v>5</v>
      </c>
      <c r="E44" s="164"/>
      <c r="F44" s="164"/>
      <c r="G44" s="14">
        <f t="shared" si="0"/>
        <v>0</v>
      </c>
      <c r="H44" s="65">
        <f t="shared" si="1"/>
        <v>0</v>
      </c>
      <c r="I44" s="21">
        <f t="shared" si="2"/>
        <v>0</v>
      </c>
      <c r="K44" s="87"/>
    </row>
    <row r="45" spans="1:12" x14ac:dyDescent="0.2">
      <c r="A45" s="51" t="s">
        <v>114</v>
      </c>
      <c r="B45" s="67" t="s">
        <v>145</v>
      </c>
      <c r="C45" s="53">
        <v>6</v>
      </c>
      <c r="D45" s="11" t="s">
        <v>5</v>
      </c>
      <c r="E45" s="164"/>
      <c r="F45" s="164"/>
      <c r="G45" s="14">
        <f>C45*E45</f>
        <v>0</v>
      </c>
      <c r="H45" s="65">
        <f>C45*F45</f>
        <v>0</v>
      </c>
      <c r="I45" s="21">
        <f>G45+H45</f>
        <v>0</v>
      </c>
      <c r="K45" s="87"/>
    </row>
    <row r="46" spans="1:12" x14ac:dyDescent="0.2">
      <c r="A46" s="51" t="s">
        <v>115</v>
      </c>
      <c r="B46" s="67" t="s">
        <v>56</v>
      </c>
      <c r="C46" s="53">
        <v>12</v>
      </c>
      <c r="D46" s="11" t="s">
        <v>5</v>
      </c>
      <c r="E46" s="164"/>
      <c r="F46" s="164"/>
      <c r="G46" s="14">
        <f t="shared" si="0"/>
        <v>0</v>
      </c>
      <c r="H46" s="65">
        <f t="shared" si="1"/>
        <v>0</v>
      </c>
      <c r="I46" s="21">
        <f t="shared" si="2"/>
        <v>0</v>
      </c>
    </row>
    <row r="47" spans="1:12" x14ac:dyDescent="0.2">
      <c r="A47" s="51" t="s">
        <v>150</v>
      </c>
      <c r="B47" s="67" t="s">
        <v>57</v>
      </c>
      <c r="C47" s="53">
        <v>12</v>
      </c>
      <c r="D47" s="11" t="s">
        <v>5</v>
      </c>
      <c r="E47" s="164"/>
      <c r="F47" s="164"/>
      <c r="G47" s="14">
        <f t="shared" si="0"/>
        <v>0</v>
      </c>
      <c r="H47" s="65">
        <f t="shared" si="1"/>
        <v>0</v>
      </c>
      <c r="I47" s="21">
        <f t="shared" si="2"/>
        <v>0</v>
      </c>
    </row>
    <row r="48" spans="1:12" ht="13.5" thickBot="1" x14ac:dyDescent="0.25">
      <c r="A48" s="51"/>
      <c r="B48" s="67"/>
      <c r="C48" s="53"/>
      <c r="D48" s="11"/>
      <c r="E48" s="14"/>
      <c r="F48" s="14"/>
      <c r="G48" s="14"/>
      <c r="H48" s="65"/>
      <c r="I48" s="21"/>
    </row>
    <row r="49" spans="1:13" ht="15" x14ac:dyDescent="0.2">
      <c r="A49" s="47"/>
      <c r="B49" s="48" t="s">
        <v>1</v>
      </c>
      <c r="C49" s="49"/>
      <c r="D49" s="49"/>
      <c r="E49" s="49"/>
      <c r="F49" s="49"/>
      <c r="G49" s="49"/>
      <c r="H49" s="110"/>
      <c r="I49" s="50">
        <f>SUM(I42:I48)</f>
        <v>0</v>
      </c>
      <c r="M49" s="87"/>
    </row>
    <row r="50" spans="1:13" ht="15.75" thickBot="1" x14ac:dyDescent="0.25">
      <c r="A50" s="22"/>
      <c r="B50" s="23" t="s">
        <v>9</v>
      </c>
      <c r="C50" s="24"/>
      <c r="D50" s="24"/>
      <c r="E50" s="25"/>
      <c r="F50" s="25"/>
      <c r="G50" s="25"/>
      <c r="H50" s="111"/>
      <c r="I50" s="26">
        <f>1.21*I49</f>
        <v>0</v>
      </c>
    </row>
    <row r="51" spans="1:13" ht="13.5" thickBot="1" x14ac:dyDescent="0.25">
      <c r="A51" s="44"/>
      <c r="B51" s="45"/>
      <c r="C51" s="45"/>
      <c r="D51" s="45"/>
      <c r="E51" s="45"/>
      <c r="F51" s="45"/>
      <c r="G51" s="45"/>
      <c r="H51" s="63"/>
      <c r="I51" s="46"/>
    </row>
    <row r="52" spans="1:13" ht="15.75" x14ac:dyDescent="0.2">
      <c r="A52" s="27"/>
      <c r="B52" s="28" t="s">
        <v>21</v>
      </c>
      <c r="C52" s="29"/>
      <c r="D52" s="29"/>
      <c r="E52" s="29"/>
      <c r="F52" s="29"/>
      <c r="G52" s="29"/>
      <c r="H52" s="60"/>
      <c r="I52" s="30"/>
    </row>
    <row r="53" spans="1:13" ht="24.75" thickBot="1" x14ac:dyDescent="0.25">
      <c r="A53" s="126" t="s">
        <v>8</v>
      </c>
      <c r="B53" s="127" t="s">
        <v>3</v>
      </c>
      <c r="C53" s="128" t="s">
        <v>20</v>
      </c>
      <c r="D53" s="129" t="s">
        <v>4</v>
      </c>
      <c r="E53" s="128" t="s">
        <v>10</v>
      </c>
      <c r="F53" s="128" t="s">
        <v>11</v>
      </c>
      <c r="G53" s="128" t="s">
        <v>97</v>
      </c>
      <c r="H53" s="128" t="s">
        <v>98</v>
      </c>
      <c r="I53" s="130" t="s">
        <v>99</v>
      </c>
    </row>
    <row r="54" spans="1:13" ht="12.75" customHeight="1" thickTop="1" x14ac:dyDescent="0.2">
      <c r="A54" s="119"/>
      <c r="B54" s="131" t="s">
        <v>12</v>
      </c>
      <c r="C54" s="122"/>
      <c r="D54" s="122"/>
      <c r="E54" s="132"/>
      <c r="F54" s="132"/>
      <c r="G54" s="132"/>
      <c r="H54" s="133"/>
      <c r="I54" s="134"/>
    </row>
    <row r="55" spans="1:13" ht="12.75" customHeight="1" x14ac:dyDescent="0.2">
      <c r="A55" s="20" t="s">
        <v>22</v>
      </c>
      <c r="B55" s="17" t="s">
        <v>118</v>
      </c>
      <c r="C55" s="15">
        <v>1</v>
      </c>
      <c r="D55" s="11" t="s">
        <v>5</v>
      </c>
      <c r="E55" s="164"/>
      <c r="F55" s="164"/>
      <c r="G55" s="14">
        <f t="shared" ref="G55:G61" si="3">C55*E55</f>
        <v>0</v>
      </c>
      <c r="H55" s="65">
        <f t="shared" ref="H55:H61" si="4">C55*F55</f>
        <v>0</v>
      </c>
      <c r="I55" s="21">
        <f t="shared" ref="I55:I61" si="5">G55+H55</f>
        <v>0</v>
      </c>
    </row>
    <row r="56" spans="1:13" ht="12.75" customHeight="1" x14ac:dyDescent="0.2">
      <c r="A56" s="20" t="s">
        <v>23</v>
      </c>
      <c r="B56" s="17" t="s">
        <v>101</v>
      </c>
      <c r="C56" s="15">
        <v>5</v>
      </c>
      <c r="D56" s="11" t="s">
        <v>5</v>
      </c>
      <c r="E56" s="164"/>
      <c r="F56" s="164"/>
      <c r="G56" s="14">
        <f>C56*E56</f>
        <v>0</v>
      </c>
      <c r="H56" s="65">
        <f>C56*F56</f>
        <v>0</v>
      </c>
      <c r="I56" s="21">
        <f>G56+H56</f>
        <v>0</v>
      </c>
    </row>
    <row r="57" spans="1:13" ht="12.75" customHeight="1" x14ac:dyDescent="0.2">
      <c r="A57" s="20" t="s">
        <v>28</v>
      </c>
      <c r="B57" s="17" t="s">
        <v>159</v>
      </c>
      <c r="C57" s="15">
        <v>56</v>
      </c>
      <c r="D57" s="11" t="s">
        <v>6</v>
      </c>
      <c r="E57" s="164"/>
      <c r="F57" s="164"/>
      <c r="G57" s="14">
        <f>C57*E57</f>
        <v>0</v>
      </c>
      <c r="H57" s="65">
        <f>C57*F57</f>
        <v>0</v>
      </c>
      <c r="I57" s="21">
        <f>G57+H57</f>
        <v>0</v>
      </c>
    </row>
    <row r="58" spans="1:13" ht="12.75" customHeight="1" x14ac:dyDescent="0.2">
      <c r="A58" s="20" t="s">
        <v>29</v>
      </c>
      <c r="B58" s="17" t="s">
        <v>126</v>
      </c>
      <c r="C58" s="13">
        <v>7</v>
      </c>
      <c r="D58" s="11" t="s">
        <v>5</v>
      </c>
      <c r="E58" s="164"/>
      <c r="F58" s="164"/>
      <c r="G58" s="14">
        <f t="shared" si="3"/>
        <v>0</v>
      </c>
      <c r="H58" s="65">
        <f t="shared" si="4"/>
        <v>0</v>
      </c>
      <c r="I58" s="21">
        <f t="shared" si="5"/>
        <v>0</v>
      </c>
    </row>
    <row r="59" spans="1:13" ht="12.75" customHeight="1" x14ac:dyDescent="0.2">
      <c r="A59" s="20" t="s">
        <v>30</v>
      </c>
      <c r="B59" s="17" t="s">
        <v>136</v>
      </c>
      <c r="C59" s="13">
        <v>4</v>
      </c>
      <c r="D59" s="11" t="s">
        <v>5</v>
      </c>
      <c r="E59" s="164"/>
      <c r="F59" s="164"/>
      <c r="G59" s="14">
        <f t="shared" si="3"/>
        <v>0</v>
      </c>
      <c r="H59" s="65">
        <f t="shared" si="4"/>
        <v>0</v>
      </c>
      <c r="I59" s="21">
        <f t="shared" si="5"/>
        <v>0</v>
      </c>
    </row>
    <row r="60" spans="1:13" ht="12.75" customHeight="1" x14ac:dyDescent="0.2">
      <c r="A60" s="20" t="s">
        <v>58</v>
      </c>
      <c r="B60" s="17" t="s">
        <v>160</v>
      </c>
      <c r="C60" s="13">
        <v>1</v>
      </c>
      <c r="D60" s="11" t="s">
        <v>5</v>
      </c>
      <c r="E60" s="164"/>
      <c r="F60" s="164"/>
      <c r="G60" s="14">
        <f t="shared" si="3"/>
        <v>0</v>
      </c>
      <c r="H60" s="65">
        <f t="shared" si="4"/>
        <v>0</v>
      </c>
      <c r="I60" s="21">
        <f t="shared" si="5"/>
        <v>0</v>
      </c>
    </row>
    <row r="61" spans="1:13" ht="12.75" customHeight="1" x14ac:dyDescent="0.2">
      <c r="A61" s="20" t="s">
        <v>31</v>
      </c>
      <c r="B61" s="17" t="s">
        <v>161</v>
      </c>
      <c r="C61" s="13">
        <v>56</v>
      </c>
      <c r="D61" s="11" t="s">
        <v>5</v>
      </c>
      <c r="E61" s="164"/>
      <c r="F61" s="164"/>
      <c r="G61" s="14">
        <f t="shared" si="3"/>
        <v>0</v>
      </c>
      <c r="H61" s="65">
        <f t="shared" si="4"/>
        <v>0</v>
      </c>
      <c r="I61" s="21">
        <f t="shared" si="5"/>
        <v>0</v>
      </c>
    </row>
    <row r="62" spans="1:13" ht="12.75" customHeight="1" x14ac:dyDescent="0.2">
      <c r="A62" s="20" t="s">
        <v>32</v>
      </c>
      <c r="B62" s="17" t="s">
        <v>127</v>
      </c>
      <c r="C62" s="13">
        <v>5</v>
      </c>
      <c r="D62" s="11" t="s">
        <v>5</v>
      </c>
      <c r="E62" s="164"/>
      <c r="F62" s="164"/>
      <c r="G62" s="14">
        <f t="shared" ref="G62:G71" si="6">C62*E62</f>
        <v>0</v>
      </c>
      <c r="H62" s="65">
        <f t="shared" ref="H62:H71" si="7">C62*F62</f>
        <v>0</v>
      </c>
      <c r="I62" s="21">
        <f t="shared" ref="I62:I71" si="8">G62+H62</f>
        <v>0</v>
      </c>
    </row>
    <row r="63" spans="1:13" ht="12.75" customHeight="1" x14ac:dyDescent="0.2">
      <c r="A63" s="20" t="s">
        <v>33</v>
      </c>
      <c r="B63" s="12" t="s">
        <v>162</v>
      </c>
      <c r="C63" s="13">
        <v>84</v>
      </c>
      <c r="D63" s="11" t="s">
        <v>5</v>
      </c>
      <c r="E63" s="164"/>
      <c r="F63" s="164"/>
      <c r="G63" s="14">
        <f t="shared" si="6"/>
        <v>0</v>
      </c>
      <c r="H63" s="65">
        <f t="shared" si="7"/>
        <v>0</v>
      </c>
      <c r="I63" s="21">
        <f t="shared" si="8"/>
        <v>0</v>
      </c>
    </row>
    <row r="64" spans="1:13" ht="12.75" customHeight="1" x14ac:dyDescent="0.2">
      <c r="A64" s="20" t="s">
        <v>34</v>
      </c>
      <c r="B64" s="12" t="s">
        <v>163</v>
      </c>
      <c r="C64" s="13">
        <v>28</v>
      </c>
      <c r="D64" s="11" t="s">
        <v>5</v>
      </c>
      <c r="E64" s="164"/>
      <c r="F64" s="164"/>
      <c r="G64" s="14">
        <f t="shared" si="6"/>
        <v>0</v>
      </c>
      <c r="H64" s="65">
        <f t="shared" si="7"/>
        <v>0</v>
      </c>
      <c r="I64" s="21">
        <f t="shared" si="8"/>
        <v>0</v>
      </c>
    </row>
    <row r="65" spans="1:11" ht="12.75" customHeight="1" x14ac:dyDescent="0.2">
      <c r="A65" s="20" t="s">
        <v>35</v>
      </c>
      <c r="B65" s="12" t="s">
        <v>129</v>
      </c>
      <c r="C65" s="13">
        <v>78</v>
      </c>
      <c r="D65" s="11" t="s">
        <v>5</v>
      </c>
      <c r="E65" s="164"/>
      <c r="F65" s="164"/>
      <c r="G65" s="14">
        <f t="shared" si="6"/>
        <v>0</v>
      </c>
      <c r="H65" s="65">
        <f t="shared" si="7"/>
        <v>0</v>
      </c>
      <c r="I65" s="21">
        <f t="shared" si="8"/>
        <v>0</v>
      </c>
    </row>
    <row r="66" spans="1:11" ht="12.75" customHeight="1" x14ac:dyDescent="0.2">
      <c r="A66" s="20" t="s">
        <v>36</v>
      </c>
      <c r="B66" s="10" t="s">
        <v>130</v>
      </c>
      <c r="C66" s="13">
        <v>5</v>
      </c>
      <c r="D66" s="11" t="s">
        <v>5</v>
      </c>
      <c r="E66" s="164"/>
      <c r="F66" s="164"/>
      <c r="G66" s="14">
        <f t="shared" si="6"/>
        <v>0</v>
      </c>
      <c r="H66" s="65">
        <f t="shared" si="7"/>
        <v>0</v>
      </c>
      <c r="I66" s="21">
        <f t="shared" si="8"/>
        <v>0</v>
      </c>
    </row>
    <row r="67" spans="1:11" x14ac:dyDescent="0.2">
      <c r="A67" s="20" t="s">
        <v>59</v>
      </c>
      <c r="B67" s="10" t="s">
        <v>131</v>
      </c>
      <c r="C67" s="13">
        <v>10</v>
      </c>
      <c r="D67" s="11" t="s">
        <v>5</v>
      </c>
      <c r="E67" s="164"/>
      <c r="F67" s="164"/>
      <c r="G67" s="14">
        <f t="shared" si="6"/>
        <v>0</v>
      </c>
      <c r="H67" s="65">
        <f t="shared" si="7"/>
        <v>0</v>
      </c>
      <c r="I67" s="21">
        <f t="shared" si="8"/>
        <v>0</v>
      </c>
    </row>
    <row r="68" spans="1:11" x14ac:dyDescent="0.2">
      <c r="A68" s="20" t="s">
        <v>37</v>
      </c>
      <c r="B68" s="10" t="s">
        <v>134</v>
      </c>
      <c r="C68" s="13">
        <v>8</v>
      </c>
      <c r="D68" s="11" t="s">
        <v>5</v>
      </c>
      <c r="E68" s="164"/>
      <c r="F68" s="164"/>
      <c r="G68" s="14">
        <f t="shared" si="6"/>
        <v>0</v>
      </c>
      <c r="H68" s="65">
        <f t="shared" si="7"/>
        <v>0</v>
      </c>
      <c r="I68" s="21">
        <f t="shared" si="8"/>
        <v>0</v>
      </c>
    </row>
    <row r="69" spans="1:11" x14ac:dyDescent="0.2">
      <c r="A69" s="20" t="s">
        <v>38</v>
      </c>
      <c r="B69" s="10" t="s">
        <v>137</v>
      </c>
      <c r="C69" s="13">
        <v>1</v>
      </c>
      <c r="D69" s="11" t="s">
        <v>5</v>
      </c>
      <c r="E69" s="164"/>
      <c r="F69" s="164"/>
      <c r="G69" s="14">
        <f t="shared" si="6"/>
        <v>0</v>
      </c>
      <c r="H69" s="65">
        <f t="shared" si="7"/>
        <v>0</v>
      </c>
      <c r="I69" s="21">
        <f t="shared" si="8"/>
        <v>0</v>
      </c>
    </row>
    <row r="70" spans="1:11" x14ac:dyDescent="0.2">
      <c r="A70" s="20" t="s">
        <v>66</v>
      </c>
      <c r="B70" s="10" t="s">
        <v>140</v>
      </c>
      <c r="C70" s="13">
        <v>4</v>
      </c>
      <c r="D70" s="11" t="s">
        <v>5</v>
      </c>
      <c r="E70" s="164"/>
      <c r="F70" s="164"/>
      <c r="G70" s="14">
        <f t="shared" si="6"/>
        <v>0</v>
      </c>
      <c r="H70" s="65">
        <f t="shared" si="7"/>
        <v>0</v>
      </c>
      <c r="I70" s="21">
        <f t="shared" si="8"/>
        <v>0</v>
      </c>
    </row>
    <row r="71" spans="1:11" x14ac:dyDescent="0.2">
      <c r="A71" s="20" t="s">
        <v>67</v>
      </c>
      <c r="B71" s="10" t="s">
        <v>146</v>
      </c>
      <c r="C71" s="13">
        <v>1</v>
      </c>
      <c r="D71" s="11" t="s">
        <v>5</v>
      </c>
      <c r="E71" s="164"/>
      <c r="F71" s="164"/>
      <c r="G71" s="14">
        <f t="shared" si="6"/>
        <v>0</v>
      </c>
      <c r="H71" s="65">
        <f t="shared" si="7"/>
        <v>0</v>
      </c>
      <c r="I71" s="21">
        <f t="shared" si="8"/>
        <v>0</v>
      </c>
    </row>
    <row r="72" spans="1:11" x14ac:dyDescent="0.2">
      <c r="A72" s="20" t="s">
        <v>39</v>
      </c>
      <c r="B72" s="10" t="s">
        <v>147</v>
      </c>
      <c r="C72" s="13">
        <v>1</v>
      </c>
      <c r="D72" s="11" t="s">
        <v>5</v>
      </c>
      <c r="E72" s="164"/>
      <c r="F72" s="164"/>
      <c r="G72" s="14">
        <f>C72*E72</f>
        <v>0</v>
      </c>
      <c r="H72" s="65">
        <f>C72*F72</f>
        <v>0</v>
      </c>
      <c r="I72" s="21">
        <f>G72+H72</f>
        <v>0</v>
      </c>
    </row>
    <row r="73" spans="1:11" x14ac:dyDescent="0.2">
      <c r="A73" s="20"/>
      <c r="B73" s="10"/>
      <c r="C73" s="13"/>
      <c r="D73" s="11"/>
      <c r="E73" s="14"/>
      <c r="F73" s="14"/>
      <c r="G73" s="14"/>
      <c r="H73" s="65"/>
      <c r="I73" s="21"/>
    </row>
    <row r="74" spans="1:11" x14ac:dyDescent="0.2">
      <c r="A74" s="20"/>
      <c r="B74" s="16" t="s">
        <v>102</v>
      </c>
      <c r="C74" s="13"/>
      <c r="D74" s="11"/>
      <c r="E74" s="14"/>
      <c r="F74" s="14"/>
      <c r="G74" s="14"/>
      <c r="H74" s="65"/>
      <c r="I74" s="21"/>
    </row>
    <row r="75" spans="1:11" x14ac:dyDescent="0.2">
      <c r="A75" s="20" t="s">
        <v>40</v>
      </c>
      <c r="B75" s="12" t="s">
        <v>148</v>
      </c>
      <c r="C75" s="13">
        <v>5</v>
      </c>
      <c r="D75" s="11" t="s">
        <v>6</v>
      </c>
      <c r="E75" s="164"/>
      <c r="F75" s="164"/>
      <c r="G75" s="14">
        <f t="shared" ref="G75:G81" si="9">C75*E75</f>
        <v>0</v>
      </c>
      <c r="H75" s="65">
        <f t="shared" ref="H75:H81" si="10">C75*F75</f>
        <v>0</v>
      </c>
      <c r="I75" s="21">
        <f t="shared" ref="I75:I81" si="11">G75+H75</f>
        <v>0</v>
      </c>
    </row>
    <row r="76" spans="1:11" x14ac:dyDescent="0.2">
      <c r="A76" s="20" t="s">
        <v>60</v>
      </c>
      <c r="B76" s="12" t="s">
        <v>117</v>
      </c>
      <c r="C76" s="13">
        <v>25</v>
      </c>
      <c r="D76" s="11" t="s">
        <v>6</v>
      </c>
      <c r="E76" s="164"/>
      <c r="F76" s="164"/>
      <c r="G76" s="14">
        <f t="shared" si="9"/>
        <v>0</v>
      </c>
      <c r="H76" s="65">
        <f t="shared" si="10"/>
        <v>0</v>
      </c>
      <c r="I76" s="21">
        <f t="shared" si="11"/>
        <v>0</v>
      </c>
    </row>
    <row r="77" spans="1:11" x14ac:dyDescent="0.2">
      <c r="A77" s="20" t="s">
        <v>152</v>
      </c>
      <c r="B77" s="12" t="s">
        <v>116</v>
      </c>
      <c r="C77" s="13">
        <v>20</v>
      </c>
      <c r="D77" s="11" t="s">
        <v>6</v>
      </c>
      <c r="E77" s="164"/>
      <c r="F77" s="164"/>
      <c r="G77" s="14">
        <f t="shared" si="9"/>
        <v>0</v>
      </c>
      <c r="H77" s="65">
        <f t="shared" si="10"/>
        <v>0</v>
      </c>
      <c r="I77" s="21">
        <f t="shared" si="11"/>
        <v>0</v>
      </c>
    </row>
    <row r="78" spans="1:11" x14ac:dyDescent="0.2">
      <c r="A78" s="20" t="s">
        <v>153</v>
      </c>
      <c r="B78" s="12" t="s">
        <v>103</v>
      </c>
      <c r="C78" s="13">
        <v>520</v>
      </c>
      <c r="D78" s="11" t="s">
        <v>6</v>
      </c>
      <c r="E78" s="164"/>
      <c r="F78" s="164"/>
      <c r="G78" s="14">
        <f t="shared" si="9"/>
        <v>0</v>
      </c>
      <c r="H78" s="65">
        <f t="shared" si="10"/>
        <v>0</v>
      </c>
      <c r="I78" s="21">
        <f t="shared" si="11"/>
        <v>0</v>
      </c>
    </row>
    <row r="79" spans="1:11" x14ac:dyDescent="0.2">
      <c r="A79" s="20" t="s">
        <v>154</v>
      </c>
      <c r="B79" s="12" t="s">
        <v>104</v>
      </c>
      <c r="C79" s="13">
        <v>170</v>
      </c>
      <c r="D79" s="11" t="s">
        <v>6</v>
      </c>
      <c r="E79" s="164"/>
      <c r="F79" s="164"/>
      <c r="G79" s="14">
        <f t="shared" si="9"/>
        <v>0</v>
      </c>
      <c r="H79" s="65">
        <f t="shared" si="10"/>
        <v>0</v>
      </c>
      <c r="I79" s="21">
        <f t="shared" si="11"/>
        <v>0</v>
      </c>
    </row>
    <row r="80" spans="1:11" x14ac:dyDescent="0.2">
      <c r="A80" s="20" t="s">
        <v>155</v>
      </c>
      <c r="B80" s="113" t="s">
        <v>105</v>
      </c>
      <c r="C80" s="114">
        <v>105</v>
      </c>
      <c r="D80" s="77" t="s">
        <v>6</v>
      </c>
      <c r="E80" s="163"/>
      <c r="F80" s="163"/>
      <c r="G80" s="78">
        <f t="shared" si="9"/>
        <v>0</v>
      </c>
      <c r="H80" s="115">
        <f t="shared" si="10"/>
        <v>0</v>
      </c>
      <c r="I80" s="116">
        <f t="shared" si="11"/>
        <v>0</v>
      </c>
      <c r="K80" s="87"/>
    </row>
    <row r="81" spans="1:11" x14ac:dyDescent="0.2">
      <c r="A81" s="20" t="s">
        <v>156</v>
      </c>
      <c r="B81" s="12" t="s">
        <v>149</v>
      </c>
      <c r="C81" s="13">
        <v>25</v>
      </c>
      <c r="D81" s="11" t="s">
        <v>6</v>
      </c>
      <c r="E81" s="164"/>
      <c r="F81" s="164"/>
      <c r="G81" s="14">
        <f t="shared" si="9"/>
        <v>0</v>
      </c>
      <c r="H81" s="65">
        <f t="shared" si="10"/>
        <v>0</v>
      </c>
      <c r="I81" s="21">
        <f t="shared" si="11"/>
        <v>0</v>
      </c>
      <c r="K81" s="87"/>
    </row>
    <row r="82" spans="1:11" x14ac:dyDescent="0.2">
      <c r="A82" s="20" t="s">
        <v>157</v>
      </c>
      <c r="B82" s="12" t="s">
        <v>106</v>
      </c>
      <c r="C82" s="13">
        <v>50</v>
      </c>
      <c r="D82" s="11" t="s">
        <v>6</v>
      </c>
      <c r="E82" s="164"/>
      <c r="F82" s="164"/>
      <c r="G82" s="14">
        <f>C82*E82</f>
        <v>0</v>
      </c>
      <c r="H82" s="65">
        <f>C82*F82</f>
        <v>0</v>
      </c>
      <c r="I82" s="21">
        <f>G82+H82</f>
        <v>0</v>
      </c>
      <c r="K82" s="87"/>
    </row>
    <row r="83" spans="1:11" x14ac:dyDescent="0.2">
      <c r="A83" s="20" t="s">
        <v>158</v>
      </c>
      <c r="B83" s="12" t="s">
        <v>125</v>
      </c>
      <c r="C83" s="13">
        <v>10</v>
      </c>
      <c r="D83" s="11" t="s">
        <v>6</v>
      </c>
      <c r="E83" s="164"/>
      <c r="F83" s="164"/>
      <c r="G83" s="14">
        <f>C83*E83</f>
        <v>0</v>
      </c>
      <c r="H83" s="65">
        <f>C83*F83</f>
        <v>0</v>
      </c>
      <c r="I83" s="21">
        <f>G83+H83</f>
        <v>0</v>
      </c>
      <c r="K83" s="87"/>
    </row>
    <row r="84" spans="1:11" x14ac:dyDescent="0.2">
      <c r="A84" s="20"/>
      <c r="B84" s="12"/>
      <c r="C84" s="13"/>
      <c r="D84" s="11"/>
      <c r="E84" s="14"/>
      <c r="F84" s="14"/>
      <c r="G84" s="14"/>
      <c r="H84" s="65"/>
      <c r="I84" s="21"/>
      <c r="K84" s="87"/>
    </row>
    <row r="85" spans="1:11" x14ac:dyDescent="0.2">
      <c r="A85" s="20"/>
      <c r="B85" s="18" t="s">
        <v>13</v>
      </c>
      <c r="C85" s="15"/>
      <c r="D85" s="19"/>
      <c r="E85" s="14"/>
      <c r="F85" s="14"/>
      <c r="G85" s="14"/>
      <c r="H85" s="65"/>
      <c r="I85" s="21"/>
      <c r="K85" s="87"/>
    </row>
    <row r="86" spans="1:11" x14ac:dyDescent="0.2">
      <c r="A86" s="20" t="s">
        <v>61</v>
      </c>
      <c r="B86" s="17" t="s">
        <v>107</v>
      </c>
      <c r="C86" s="68">
        <v>30</v>
      </c>
      <c r="D86" s="19" t="s">
        <v>6</v>
      </c>
      <c r="E86" s="163"/>
      <c r="F86" s="164"/>
      <c r="G86" s="14">
        <f>C86*E86</f>
        <v>0</v>
      </c>
      <c r="H86" s="65">
        <f>C86*F86</f>
        <v>0</v>
      </c>
      <c r="I86" s="21">
        <f>G86+H86</f>
        <v>0</v>
      </c>
      <c r="K86" s="87"/>
    </row>
    <row r="87" spans="1:11" x14ac:dyDescent="0.2">
      <c r="A87" s="20" t="s">
        <v>62</v>
      </c>
      <c r="B87" s="17" t="s">
        <v>165</v>
      </c>
      <c r="C87" s="68">
        <v>5</v>
      </c>
      <c r="D87" s="19" t="s">
        <v>6</v>
      </c>
      <c r="E87" s="163"/>
      <c r="F87" s="164"/>
      <c r="G87" s="14">
        <f>C87*E87</f>
        <v>0</v>
      </c>
      <c r="H87" s="65">
        <f>C87*F87</f>
        <v>0</v>
      </c>
      <c r="I87" s="21">
        <f>G87+H87</f>
        <v>0</v>
      </c>
      <c r="K87" s="87"/>
    </row>
    <row r="88" spans="1:11" x14ac:dyDescent="0.2">
      <c r="A88" s="20" t="s">
        <v>41</v>
      </c>
      <c r="B88" s="17" t="s">
        <v>108</v>
      </c>
      <c r="C88" s="68">
        <v>40</v>
      </c>
      <c r="D88" s="19" t="s">
        <v>6</v>
      </c>
      <c r="E88" s="163"/>
      <c r="F88" s="164"/>
      <c r="G88" s="14">
        <f>C88*E88</f>
        <v>0</v>
      </c>
      <c r="H88" s="65">
        <f>C88*F88</f>
        <v>0</v>
      </c>
      <c r="I88" s="21">
        <f>G88+H88</f>
        <v>0</v>
      </c>
      <c r="K88" s="87"/>
    </row>
    <row r="89" spans="1:11" x14ac:dyDescent="0.2">
      <c r="A89" s="20" t="s">
        <v>42</v>
      </c>
      <c r="B89" s="17" t="s">
        <v>109</v>
      </c>
      <c r="C89" s="68">
        <v>4</v>
      </c>
      <c r="D89" s="11" t="s">
        <v>5</v>
      </c>
      <c r="E89" s="164"/>
      <c r="F89" s="164"/>
      <c r="G89" s="14">
        <f>C89*E89</f>
        <v>0</v>
      </c>
      <c r="H89" s="65">
        <f>C89*F89</f>
        <v>0</v>
      </c>
      <c r="I89" s="21">
        <f>G89+H89</f>
        <v>0</v>
      </c>
      <c r="K89" s="87"/>
    </row>
    <row r="90" spans="1:11" x14ac:dyDescent="0.2">
      <c r="A90" s="20" t="s">
        <v>43</v>
      </c>
      <c r="B90" s="17" t="s">
        <v>166</v>
      </c>
      <c r="C90" s="68">
        <v>25</v>
      </c>
      <c r="D90" s="11" t="s">
        <v>6</v>
      </c>
      <c r="E90" s="164"/>
      <c r="F90" s="164"/>
      <c r="G90" s="14">
        <f>C90*E90</f>
        <v>0</v>
      </c>
      <c r="H90" s="65">
        <f>C90*F90</f>
        <v>0</v>
      </c>
      <c r="I90" s="21">
        <f>G90+H90</f>
        <v>0</v>
      </c>
      <c r="K90" s="87"/>
    </row>
    <row r="91" spans="1:11" x14ac:dyDescent="0.2">
      <c r="A91" s="20"/>
      <c r="B91" s="12"/>
      <c r="C91" s="68"/>
      <c r="D91" s="11"/>
      <c r="E91" s="14"/>
      <c r="F91" s="14"/>
      <c r="G91" s="14"/>
      <c r="H91" s="65"/>
      <c r="I91" s="21"/>
      <c r="K91" s="87"/>
    </row>
    <row r="92" spans="1:11" x14ac:dyDescent="0.2">
      <c r="A92" s="20"/>
      <c r="B92" s="18" t="s">
        <v>0</v>
      </c>
      <c r="C92" s="15"/>
      <c r="D92" s="15"/>
      <c r="E92" s="14"/>
      <c r="F92" s="14"/>
      <c r="G92" s="14"/>
      <c r="H92" s="65"/>
      <c r="I92" s="21"/>
    </row>
    <row r="93" spans="1:11" x14ac:dyDescent="0.2">
      <c r="A93" s="20" t="s">
        <v>44</v>
      </c>
      <c r="B93" s="17" t="s">
        <v>132</v>
      </c>
      <c r="C93" s="68">
        <v>55</v>
      </c>
      <c r="D93" s="11" t="s">
        <v>5</v>
      </c>
      <c r="E93" s="164"/>
      <c r="F93" s="164"/>
      <c r="G93" s="14">
        <f>C93*E93</f>
        <v>0</v>
      </c>
      <c r="H93" s="65">
        <f>C93*F93</f>
        <v>0</v>
      </c>
      <c r="I93" s="21">
        <f>G93+H93</f>
        <v>0</v>
      </c>
    </row>
    <row r="94" spans="1:11" x14ac:dyDescent="0.2">
      <c r="A94" s="20" t="s">
        <v>63</v>
      </c>
      <c r="B94" s="10" t="s">
        <v>128</v>
      </c>
      <c r="C94" s="68">
        <v>69</v>
      </c>
      <c r="D94" s="11" t="s">
        <v>110</v>
      </c>
      <c r="E94" s="164"/>
      <c r="F94" s="164"/>
      <c r="G94" s="14">
        <f>C94*E94</f>
        <v>0</v>
      </c>
      <c r="H94" s="65">
        <f>C94*F94</f>
        <v>0</v>
      </c>
      <c r="I94" s="21">
        <f>G94+H94</f>
        <v>0</v>
      </c>
    </row>
    <row r="95" spans="1:11" x14ac:dyDescent="0.2">
      <c r="A95" s="20" t="s">
        <v>45</v>
      </c>
      <c r="B95" s="10" t="s">
        <v>128</v>
      </c>
      <c r="C95" s="68">
        <v>110</v>
      </c>
      <c r="D95" s="11" t="s">
        <v>6</v>
      </c>
      <c r="E95" s="164"/>
      <c r="F95" s="164"/>
      <c r="G95" s="14">
        <f>C95*E95</f>
        <v>0</v>
      </c>
      <c r="H95" s="65">
        <f>C95*F95</f>
        <v>0</v>
      </c>
      <c r="I95" s="21">
        <f>G95+H95</f>
        <v>0</v>
      </c>
    </row>
    <row r="96" spans="1:11" x14ac:dyDescent="0.2">
      <c r="A96" s="31"/>
      <c r="B96" s="32"/>
      <c r="C96" s="33"/>
      <c r="D96" s="34"/>
      <c r="E96" s="35"/>
      <c r="F96" s="35"/>
      <c r="G96" s="35"/>
      <c r="H96" s="61"/>
      <c r="I96" s="36"/>
    </row>
    <row r="97" spans="1:13" ht="13.5" thickBot="1" x14ac:dyDescent="0.25">
      <c r="A97" s="38"/>
      <c r="B97" s="39"/>
      <c r="C97" s="40"/>
      <c r="D97" s="41"/>
      <c r="E97" s="42"/>
      <c r="F97" s="42"/>
      <c r="G97" s="42"/>
      <c r="H97" s="64"/>
      <c r="I97" s="43"/>
    </row>
    <row r="98" spans="1:13" ht="15" x14ac:dyDescent="0.2">
      <c r="A98" s="47"/>
      <c r="B98" s="48" t="s">
        <v>1</v>
      </c>
      <c r="C98" s="49"/>
      <c r="D98" s="49"/>
      <c r="E98" s="49"/>
      <c r="F98" s="49"/>
      <c r="G98" s="49"/>
      <c r="H98" s="110"/>
      <c r="I98" s="50">
        <f>SUM(I55:I96)</f>
        <v>0</v>
      </c>
      <c r="M98" s="87"/>
    </row>
    <row r="99" spans="1:13" ht="15.75" thickBot="1" x14ac:dyDescent="0.25">
      <c r="A99" s="22"/>
      <c r="B99" s="23" t="s">
        <v>9</v>
      </c>
      <c r="C99" s="24"/>
      <c r="D99" s="24"/>
      <c r="E99" s="25"/>
      <c r="F99" s="25"/>
      <c r="G99" s="25"/>
      <c r="H99" s="111"/>
      <c r="I99" s="26">
        <f>1.2*I98</f>
        <v>0</v>
      </c>
    </row>
    <row r="100" spans="1:13" ht="13.5" thickBot="1" x14ac:dyDescent="0.25">
      <c r="A100" s="44"/>
      <c r="B100" s="45"/>
      <c r="C100" s="45"/>
      <c r="D100" s="45"/>
      <c r="E100" s="45"/>
      <c r="F100" s="45"/>
      <c r="G100" s="45"/>
      <c r="H100" s="63"/>
      <c r="I100" s="46"/>
    </row>
    <row r="101" spans="1:13" ht="15.75" x14ac:dyDescent="0.2">
      <c r="A101" s="112"/>
      <c r="B101" s="28" t="s">
        <v>27</v>
      </c>
      <c r="C101" s="29"/>
      <c r="D101" s="29"/>
      <c r="E101" s="29"/>
      <c r="F101" s="29"/>
      <c r="G101" s="29"/>
      <c r="H101" s="60"/>
      <c r="I101" s="30"/>
    </row>
    <row r="102" spans="1:13" ht="24.75" thickBot="1" x14ac:dyDescent="0.25">
      <c r="A102" s="126" t="s">
        <v>8</v>
      </c>
      <c r="B102" s="127" t="s">
        <v>3</v>
      </c>
      <c r="C102" s="128" t="s">
        <v>20</v>
      </c>
      <c r="D102" s="129" t="s">
        <v>4</v>
      </c>
      <c r="E102" s="128" t="s">
        <v>10</v>
      </c>
      <c r="F102" s="128" t="s">
        <v>11</v>
      </c>
      <c r="G102" s="128" t="s">
        <v>97</v>
      </c>
      <c r="H102" s="128" t="s">
        <v>98</v>
      </c>
      <c r="I102" s="130" t="s">
        <v>99</v>
      </c>
    </row>
    <row r="103" spans="1:13" ht="13.5" thickTop="1" x14ac:dyDescent="0.2">
      <c r="A103" s="119" t="s">
        <v>26</v>
      </c>
      <c r="B103" s="135" t="s">
        <v>111</v>
      </c>
      <c r="C103" s="136">
        <v>10</v>
      </c>
      <c r="D103" s="122" t="s">
        <v>6</v>
      </c>
      <c r="E103" s="161"/>
      <c r="F103" s="161"/>
      <c r="G103" s="123">
        <f>C103*E103</f>
        <v>0</v>
      </c>
      <c r="H103" s="124">
        <f>C103*F103</f>
        <v>0</v>
      </c>
      <c r="I103" s="125">
        <f>G103+H103</f>
        <v>0</v>
      </c>
    </row>
    <row r="104" spans="1:13" x14ac:dyDescent="0.2">
      <c r="A104" s="20" t="s">
        <v>25</v>
      </c>
      <c r="B104" s="10" t="s">
        <v>112</v>
      </c>
      <c r="C104" s="13">
        <v>10</v>
      </c>
      <c r="D104" s="11" t="s">
        <v>6</v>
      </c>
      <c r="E104" s="164"/>
      <c r="F104" s="164"/>
      <c r="G104" s="14">
        <f>C104*E104</f>
        <v>0</v>
      </c>
      <c r="H104" s="65">
        <f>C104*F104</f>
        <v>0</v>
      </c>
      <c r="I104" s="21">
        <f>G104+H104</f>
        <v>0</v>
      </c>
    </row>
    <row r="105" spans="1:13" x14ac:dyDescent="0.2">
      <c r="A105" s="20" t="s">
        <v>24</v>
      </c>
      <c r="B105" s="10" t="s">
        <v>113</v>
      </c>
      <c r="C105" s="13">
        <v>10</v>
      </c>
      <c r="D105" s="11" t="s">
        <v>6</v>
      </c>
      <c r="E105" s="164"/>
      <c r="F105" s="164"/>
      <c r="G105" s="14">
        <f>C105*E105</f>
        <v>0</v>
      </c>
      <c r="H105" s="65">
        <f>C105*F105</f>
        <v>0</v>
      </c>
      <c r="I105" s="21">
        <f>G105+H105</f>
        <v>0</v>
      </c>
    </row>
    <row r="106" spans="1:13" x14ac:dyDescent="0.2">
      <c r="A106" s="31"/>
      <c r="B106" s="32"/>
      <c r="C106" s="33"/>
      <c r="D106" s="34"/>
      <c r="E106" s="35"/>
      <c r="F106" s="35"/>
      <c r="G106" s="35"/>
      <c r="H106" s="61"/>
      <c r="I106" s="36"/>
    </row>
    <row r="107" spans="1:13" ht="13.5" thickBot="1" x14ac:dyDescent="0.25">
      <c r="A107" s="57"/>
      <c r="B107" s="58"/>
      <c r="C107" s="58"/>
      <c r="D107" s="58"/>
      <c r="E107" s="58"/>
      <c r="F107" s="58"/>
      <c r="G107" s="58"/>
      <c r="H107" s="66"/>
      <c r="I107" s="59"/>
    </row>
    <row r="108" spans="1:13" ht="15" x14ac:dyDescent="0.2">
      <c r="A108" s="47"/>
      <c r="B108" s="48" t="s">
        <v>1</v>
      </c>
      <c r="C108" s="49"/>
      <c r="D108" s="49"/>
      <c r="E108" s="49"/>
      <c r="F108" s="49"/>
      <c r="G108" s="49"/>
      <c r="H108" s="110"/>
      <c r="I108" s="50">
        <f>SUM(I103:I106)</f>
        <v>0</v>
      </c>
    </row>
    <row r="109" spans="1:13" ht="15.75" thickBot="1" x14ac:dyDescent="0.25">
      <c r="A109" s="22"/>
      <c r="B109" s="23" t="s">
        <v>9</v>
      </c>
      <c r="C109" s="24"/>
      <c r="D109" s="24"/>
      <c r="E109" s="25"/>
      <c r="F109" s="25"/>
      <c r="G109" s="25"/>
      <c r="H109" s="111"/>
      <c r="I109" s="26">
        <f>1.2*I108</f>
        <v>0</v>
      </c>
    </row>
    <row r="110" spans="1:13" ht="13.5" thickBot="1" x14ac:dyDescent="0.25">
      <c r="A110" s="44"/>
      <c r="B110" s="45"/>
      <c r="C110" s="45"/>
      <c r="D110" s="45"/>
      <c r="E110" s="45"/>
      <c r="F110" s="45"/>
      <c r="G110" s="45"/>
      <c r="H110" s="63"/>
      <c r="I110" s="46"/>
    </row>
    <row r="111" spans="1:13" ht="15.75" x14ac:dyDescent="0.2">
      <c r="A111" s="27"/>
      <c r="B111" s="28" t="s">
        <v>46</v>
      </c>
      <c r="C111" s="29"/>
      <c r="D111" s="29"/>
      <c r="E111" s="29"/>
      <c r="F111" s="29"/>
      <c r="G111" s="29"/>
      <c r="H111" s="60"/>
      <c r="I111" s="30"/>
    </row>
    <row r="112" spans="1:13" ht="24.75" thickBot="1" x14ac:dyDescent="0.25">
      <c r="A112" s="126" t="s">
        <v>8</v>
      </c>
      <c r="B112" s="127" t="s">
        <v>3</v>
      </c>
      <c r="C112" s="128" t="s">
        <v>20</v>
      </c>
      <c r="D112" s="129" t="s">
        <v>4</v>
      </c>
      <c r="E112" s="128" t="s">
        <v>10</v>
      </c>
      <c r="F112" s="128" t="s">
        <v>11</v>
      </c>
      <c r="G112" s="128" t="s">
        <v>97</v>
      </c>
      <c r="H112" s="128" t="s">
        <v>98</v>
      </c>
      <c r="I112" s="130" t="s">
        <v>99</v>
      </c>
    </row>
    <row r="113" spans="1:9" ht="13.5" thickTop="1" x14ac:dyDescent="0.2">
      <c r="A113" s="38" t="s">
        <v>47</v>
      </c>
      <c r="B113" s="135" t="s">
        <v>121</v>
      </c>
      <c r="C113" s="136">
        <v>75</v>
      </c>
      <c r="D113" s="122" t="s">
        <v>50</v>
      </c>
      <c r="E113" s="165"/>
      <c r="F113" s="165"/>
      <c r="G113" s="123">
        <f>C113*E113</f>
        <v>0</v>
      </c>
      <c r="H113" s="124">
        <f>C113*F113</f>
        <v>0</v>
      </c>
      <c r="I113" s="125">
        <f>G113+H113</f>
        <v>0</v>
      </c>
    </row>
    <row r="114" spans="1:9" x14ac:dyDescent="0.2">
      <c r="A114" s="20" t="s">
        <v>51</v>
      </c>
      <c r="B114" s="10" t="s">
        <v>14</v>
      </c>
      <c r="C114" s="13">
        <v>25</v>
      </c>
      <c r="D114" s="11" t="s">
        <v>50</v>
      </c>
      <c r="E114" s="162"/>
      <c r="F114" s="162"/>
      <c r="G114" s="14">
        <f>C114*E114</f>
        <v>0</v>
      </c>
      <c r="H114" s="65">
        <f>C114*F114</f>
        <v>0</v>
      </c>
      <c r="I114" s="21">
        <f>G114+H114</f>
        <v>0</v>
      </c>
    </row>
    <row r="115" spans="1:9" x14ac:dyDescent="0.2">
      <c r="A115" s="51" t="s">
        <v>52</v>
      </c>
      <c r="B115" s="10" t="s">
        <v>122</v>
      </c>
      <c r="C115" s="13">
        <v>80</v>
      </c>
      <c r="D115" s="11" t="s">
        <v>50</v>
      </c>
      <c r="E115" s="162"/>
      <c r="F115" s="162"/>
      <c r="G115" s="14">
        <f>C115*E115</f>
        <v>0</v>
      </c>
      <c r="H115" s="65">
        <f>C115*F115</f>
        <v>0</v>
      </c>
      <c r="I115" s="21">
        <f>G115+H115</f>
        <v>0</v>
      </c>
    </row>
    <row r="116" spans="1:9" x14ac:dyDescent="0.2">
      <c r="A116" s="20" t="s">
        <v>53</v>
      </c>
      <c r="B116" s="10" t="s">
        <v>139</v>
      </c>
      <c r="C116" s="13">
        <v>15</v>
      </c>
      <c r="D116" s="11" t="s">
        <v>50</v>
      </c>
      <c r="E116" s="162"/>
      <c r="F116" s="162"/>
      <c r="G116" s="14">
        <f>C116*E116</f>
        <v>0</v>
      </c>
      <c r="H116" s="65">
        <f>C116*F116</f>
        <v>0</v>
      </c>
      <c r="I116" s="21">
        <f>G116+H116</f>
        <v>0</v>
      </c>
    </row>
    <row r="117" spans="1:9" x14ac:dyDescent="0.2">
      <c r="A117" s="51" t="s">
        <v>123</v>
      </c>
      <c r="B117" s="12" t="s">
        <v>124</v>
      </c>
      <c r="C117" s="13">
        <v>2</v>
      </c>
      <c r="D117" s="11" t="s">
        <v>50</v>
      </c>
      <c r="E117" s="162"/>
      <c r="F117" s="162"/>
      <c r="G117" s="14">
        <f>C117*E117</f>
        <v>0</v>
      </c>
      <c r="H117" s="65">
        <f>C117*F117</f>
        <v>0</v>
      </c>
      <c r="I117" s="21">
        <f>G117+H117</f>
        <v>0</v>
      </c>
    </row>
    <row r="118" spans="1:9" x14ac:dyDescent="0.2">
      <c r="A118" s="31"/>
      <c r="B118" s="32"/>
      <c r="C118" s="33"/>
      <c r="D118" s="34"/>
      <c r="E118" s="35"/>
      <c r="F118" s="35"/>
      <c r="G118" s="72"/>
      <c r="H118" s="73"/>
      <c r="I118" s="74"/>
    </row>
    <row r="119" spans="1:9" ht="13.5" thickBot="1" x14ac:dyDescent="0.25">
      <c r="A119" s="38"/>
      <c r="B119" s="58"/>
      <c r="C119" s="58"/>
      <c r="D119" s="58"/>
      <c r="E119" s="58"/>
      <c r="F119" s="58"/>
      <c r="G119" s="58"/>
      <c r="H119" s="66"/>
      <c r="I119" s="43"/>
    </row>
    <row r="120" spans="1:9" ht="15" x14ac:dyDescent="0.2">
      <c r="A120" s="47"/>
      <c r="B120" s="48" t="s">
        <v>1</v>
      </c>
      <c r="C120" s="49"/>
      <c r="D120" s="49"/>
      <c r="E120" s="49"/>
      <c r="F120" s="49"/>
      <c r="G120" s="49"/>
      <c r="H120" s="110"/>
      <c r="I120" s="50">
        <f>SUM(I113:I118)</f>
        <v>0</v>
      </c>
    </row>
    <row r="121" spans="1:9" ht="15.75" thickBot="1" x14ac:dyDescent="0.25">
      <c r="A121" s="22"/>
      <c r="B121" s="23" t="s">
        <v>9</v>
      </c>
      <c r="C121" s="24"/>
      <c r="D121" s="24"/>
      <c r="E121" s="25"/>
      <c r="F121" s="25"/>
      <c r="G121" s="25"/>
      <c r="H121" s="111"/>
      <c r="I121" s="26">
        <f>1.2*I120</f>
        <v>0</v>
      </c>
    </row>
    <row r="122" spans="1:9" ht="13.5" thickBot="1" x14ac:dyDescent="0.25">
      <c r="A122" s="44"/>
      <c r="B122" s="45"/>
      <c r="C122" s="45"/>
      <c r="D122" s="45"/>
      <c r="E122" s="45"/>
      <c r="F122" s="45"/>
      <c r="G122" s="45"/>
      <c r="H122" s="63"/>
      <c r="I122" s="46"/>
    </row>
    <row r="123" spans="1:9" ht="15.75" x14ac:dyDescent="0.2">
      <c r="A123" s="27"/>
      <c r="B123" s="28" t="s">
        <v>48</v>
      </c>
      <c r="C123" s="29"/>
      <c r="D123" s="29"/>
      <c r="E123" s="29"/>
      <c r="F123" s="29"/>
      <c r="G123" s="29"/>
      <c r="H123" s="60"/>
      <c r="I123" s="30"/>
    </row>
    <row r="124" spans="1:9" ht="24.75" thickBot="1" x14ac:dyDescent="0.25">
      <c r="A124" s="126" t="s">
        <v>8</v>
      </c>
      <c r="B124" s="127" t="s">
        <v>3</v>
      </c>
      <c r="C124" s="128" t="s">
        <v>20</v>
      </c>
      <c r="D124" s="129" t="s">
        <v>4</v>
      </c>
      <c r="E124" s="128" t="s">
        <v>10</v>
      </c>
      <c r="F124" s="128" t="s">
        <v>11</v>
      </c>
      <c r="G124" s="128" t="s">
        <v>97</v>
      </c>
      <c r="H124" s="128" t="s">
        <v>98</v>
      </c>
      <c r="I124" s="130" t="s">
        <v>99</v>
      </c>
    </row>
    <row r="125" spans="1:9" ht="13.5" thickTop="1" x14ac:dyDescent="0.2">
      <c r="A125" s="119" t="s">
        <v>49</v>
      </c>
      <c r="B125" s="135" t="s">
        <v>7</v>
      </c>
      <c r="C125" s="136">
        <v>1</v>
      </c>
      <c r="D125" s="122" t="s">
        <v>5</v>
      </c>
      <c r="E125" s="161"/>
      <c r="F125" s="161"/>
      <c r="G125" s="123">
        <f>C125*E125</f>
        <v>0</v>
      </c>
      <c r="H125" s="124">
        <f>C125*F125</f>
        <v>0</v>
      </c>
      <c r="I125" s="125">
        <f>G125+H125</f>
        <v>0</v>
      </c>
    </row>
    <row r="126" spans="1:9" x14ac:dyDescent="0.2">
      <c r="A126" s="31"/>
      <c r="B126" s="32"/>
      <c r="C126" s="33"/>
      <c r="D126" s="34"/>
      <c r="E126" s="35"/>
      <c r="F126" s="35"/>
      <c r="G126" s="35"/>
      <c r="H126" s="61"/>
      <c r="I126" s="36"/>
    </row>
    <row r="127" spans="1:9" ht="13.5" thickBot="1" x14ac:dyDescent="0.25">
      <c r="A127" s="38"/>
      <c r="B127" s="39"/>
      <c r="C127" s="40"/>
      <c r="D127" s="41"/>
      <c r="E127" s="42"/>
      <c r="F127" s="42"/>
      <c r="G127" s="42"/>
      <c r="H127" s="64"/>
      <c r="I127" s="43"/>
    </row>
    <row r="128" spans="1:9" ht="15" x14ac:dyDescent="0.2">
      <c r="A128" s="47"/>
      <c r="B128" s="48" t="s">
        <v>1</v>
      </c>
      <c r="C128" s="49"/>
      <c r="D128" s="49"/>
      <c r="E128" s="49"/>
      <c r="F128" s="49"/>
      <c r="G128" s="49"/>
      <c r="H128" s="110"/>
      <c r="I128" s="50">
        <f>SUM(I125:I126)</f>
        <v>0</v>
      </c>
    </row>
    <row r="129" spans="1:9" ht="15.75" thickBot="1" x14ac:dyDescent="0.25">
      <c r="A129" s="22"/>
      <c r="B129" s="23" t="s">
        <v>9</v>
      </c>
      <c r="C129" s="24"/>
      <c r="D129" s="24"/>
      <c r="E129" s="25"/>
      <c r="F129" s="25"/>
      <c r="G129" s="25"/>
      <c r="H129" s="111"/>
      <c r="I129" s="26">
        <f>1.2*I128</f>
        <v>0</v>
      </c>
    </row>
    <row r="130" spans="1:9" ht="15.75" thickBot="1" x14ac:dyDescent="0.25">
      <c r="A130" s="69"/>
      <c r="B130" s="2"/>
      <c r="C130" s="70"/>
      <c r="D130" s="70"/>
      <c r="E130" s="71"/>
      <c r="F130" s="71"/>
      <c r="G130" s="71"/>
      <c r="H130" s="71"/>
      <c r="I130" s="3"/>
    </row>
    <row r="131" spans="1:9" ht="19.5" customHeight="1" thickBot="1" x14ac:dyDescent="0.25">
      <c r="A131" s="5"/>
      <c r="B131" s="6" t="s">
        <v>119</v>
      </c>
      <c r="C131" s="7"/>
      <c r="D131" s="6"/>
      <c r="E131" s="8"/>
      <c r="F131" s="8"/>
      <c r="G131" s="8"/>
      <c r="H131" s="8" t="s">
        <v>2</v>
      </c>
      <c r="I131" s="9" t="s">
        <v>151</v>
      </c>
    </row>
  </sheetData>
  <sheetProtection algorithmName="SHA-512" hashValue="xbrH3+w78AceRNYHSphEvVEgL7KrrAP4gqy6+Gk30udge81viO5bKVliRMsuTEKxrqAlTjEByv0C2GLXlRi59w==" saltValue="GxvX1nz1lfp20SBLG+TlSQ==" spinCount="100000" sheet="1" formatCells="0" formatColumns="0" formatRows="0" insertColumns="0" insertRows="0" insertHyperlinks="0" deleteColumns="0" deleteRows="0" sort="0" autoFilter="0" pivotTables="0"/>
  <mergeCells count="12">
    <mergeCell ref="A2:I2"/>
    <mergeCell ref="A4:I4"/>
    <mergeCell ref="A3:I3"/>
    <mergeCell ref="A29:I29"/>
    <mergeCell ref="A30:I30"/>
    <mergeCell ref="A6:I6"/>
    <mergeCell ref="A8:I8"/>
    <mergeCell ref="D17:E17"/>
    <mergeCell ref="D18:E18"/>
    <mergeCell ref="D19:E19"/>
    <mergeCell ref="D20:E20"/>
    <mergeCell ref="A28:I28"/>
  </mergeCells>
  <phoneticPr fontId="0" type="noConversion"/>
  <printOptions horizontalCentered="1"/>
  <pageMargins left="0.51181102362204722" right="0.51181102362204722" top="0.78740157480314965" bottom="0.78740157480314965" header="0.51181102362204722" footer="0.51181102362204722"/>
  <pageSetup paperSize="9" scale="59" fitToHeight="3" orientation="portrait" r:id="rId1"/>
  <headerFooter alignWithMargins="0">
    <oddFooter>Stránka &amp;P z &amp;N</oddFooter>
  </headerFooter>
  <colBreaks count="1" manualBreakCount="1">
    <brk id="9" max="1048575" man="1"/>
  </colBreaks>
  <ignoredErrors>
    <ignoredError sqref="A67:A72 A86:A90 A75:A83 A93:A95" twoDigitTextYear="1"/>
    <ignoredError sqref="I1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E9A82A140F504D91B8459626ECA3AC" ma:contentTypeVersion="9" ma:contentTypeDescription="Vytvoří nový dokument" ma:contentTypeScope="" ma:versionID="3c7cc995b1c7dffa0f7794aa49623019">
  <xsd:schema xmlns:xsd="http://www.w3.org/2001/XMLSchema" xmlns:xs="http://www.w3.org/2001/XMLSchema" xmlns:p="http://schemas.microsoft.com/office/2006/metadata/properties" xmlns:ns2="f41fc992-724b-448c-8fe5-7390ad1c282c" targetNamespace="http://schemas.microsoft.com/office/2006/metadata/properties" ma:root="true" ma:fieldsID="23c9d189616eefa6f127eae6671cf281" ns2:_="">
    <xsd:import namespace="f41fc992-724b-448c-8fe5-7390ad1c28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1fc992-724b-448c-8fe5-7390ad1c28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9e14e92-8d04-4d6d-b0a4-942c3653fa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1fc992-724b-448c-8fe5-7390ad1c282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212A48-FCC9-43E2-BF48-5ADD7B1180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EE3B4F-6BB4-44AC-A5CC-A2924C94D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1fc992-724b-448c-8fe5-7390ad1c28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CF03AB5-B3F0-4DD2-82F6-FA81F1DB57C1}">
  <ds:schemaRefs>
    <ds:schemaRef ds:uri="http://schemas.microsoft.com/office/2006/metadata/properties"/>
    <ds:schemaRef ds:uri="http://schemas.microsoft.com/office/infopath/2007/PartnerControls"/>
    <ds:schemaRef ds:uri="f41fc992-724b-448c-8fe5-7390ad1c28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 bez adres</dc:title>
  <dc:creator>DJM</dc:creator>
  <cp:lastModifiedBy>Tereza Agnes Pokorná</cp:lastModifiedBy>
  <cp:lastPrinted>2021-07-09T06:17:22Z</cp:lastPrinted>
  <dcterms:created xsi:type="dcterms:W3CDTF">2001-05-14T05:19:07Z</dcterms:created>
  <dcterms:modified xsi:type="dcterms:W3CDTF">2025-03-24T14:37:20Z</dcterms:modified>
</cp:coreProperties>
</file>